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2ABA653B-C953-4026-9E46-AC67EE7F65E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Июнь" sheetId="91" r:id="rId1"/>
  </sheets>
  <definedNames>
    <definedName name="_xlnm.Print_Area" localSheetId="0">Июнь!$A$1:$F$28</definedName>
  </definedNames>
  <calcPr calcId="191029"/>
</workbook>
</file>

<file path=xl/calcChain.xml><?xml version="1.0" encoding="utf-8"?>
<calcChain xmlns="http://schemas.openxmlformats.org/spreadsheetml/2006/main">
  <c r="D28" i="91" l="1"/>
  <c r="D27" i="91" s="1"/>
  <c r="D26" i="91" s="1"/>
  <c r="D25" i="91" s="1"/>
  <c r="D24" i="91"/>
  <c r="D23" i="91" s="1"/>
  <c r="D22" i="91" s="1"/>
  <c r="D21" i="91" s="1"/>
  <c r="F28" i="91"/>
  <c r="E28" i="91"/>
  <c r="E27" i="91"/>
  <c r="E26" i="91" s="1"/>
  <c r="E25" i="91" s="1"/>
  <c r="F24" i="91"/>
  <c r="F23" i="91" s="1"/>
  <c r="F22" i="91" s="1"/>
  <c r="F21" i="91" s="1"/>
  <c r="E24" i="91"/>
  <c r="E23" i="91"/>
  <c r="E22" i="91" s="1"/>
  <c r="E21" i="91" s="1"/>
  <c r="F18" i="91"/>
  <c r="E18" i="91"/>
  <c r="D18" i="91"/>
  <c r="F16" i="91"/>
  <c r="F15" i="91" s="1"/>
  <c r="F14" i="91" s="1"/>
  <c r="E16" i="91"/>
  <c r="E15" i="91" s="1"/>
  <c r="E14" i="91" s="1"/>
  <c r="D16" i="91"/>
  <c r="D15" i="91" s="1"/>
  <c r="D14" i="91" s="1"/>
  <c r="F12" i="91"/>
  <c r="E12" i="91"/>
  <c r="D12" i="91"/>
  <c r="F10" i="91"/>
  <c r="F9" i="91" s="1"/>
  <c r="E10" i="91"/>
  <c r="E9" i="91" s="1"/>
  <c r="D10" i="91"/>
  <c r="D9" i="91" s="1"/>
  <c r="D20" i="91" l="1"/>
  <c r="D8" i="91" s="1"/>
  <c r="F8" i="91"/>
  <c r="E20" i="91"/>
  <c r="E8" i="91" s="1"/>
  <c r="F27" i="91"/>
  <c r="F26" i="91" s="1"/>
  <c r="F25" i="91" s="1"/>
  <c r="F20" i="91" s="1"/>
</calcChain>
</file>

<file path=xl/sharedStrings.xml><?xml version="1.0" encoding="utf-8"?>
<sst xmlns="http://schemas.openxmlformats.org/spreadsheetml/2006/main" count="53" uniqueCount="53">
  <si>
    <t>Увеличение остатков средств бюджетов</t>
  </si>
  <si>
    <t>Уменьшение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</si>
  <si>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</si>
  <si>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</si>
  <si>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</si>
  <si>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</si>
  <si>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дефицита бюджета</t>
  </si>
  <si>
    <t xml:space="preserve">Код классификации источников финансирования дефицита </t>
  </si>
  <si>
    <t>главного администратора</t>
  </si>
  <si>
    <t xml:space="preserve"> группы, подгруппы, статьи, вида источника финансирования дефицита</t>
  </si>
  <si>
    <t>01 03 01 00 00 0000 000</t>
  </si>
  <si>
    <t>01 03 01 00 00 0000 700</t>
  </si>
  <si>
    <t>01 03 01 00 13 0000 710</t>
  </si>
  <si>
    <t>01 03 01 00 00 0000 800</t>
  </si>
  <si>
    <t>01 03 01 00 13 0000 810</t>
  </si>
  <si>
    <t>01 05 00 00 00 0000 000</t>
  </si>
  <si>
    <t>01 05 00 00 00 0000 500</t>
  </si>
  <si>
    <t>01 05 00 00 00 0000 600</t>
  </si>
  <si>
    <t>01 05 02 00 00 0000 500</t>
  </si>
  <si>
    <t>01 05 02 01 00 0000 510</t>
  </si>
  <si>
    <t>01 05 02 01 13 0000 510</t>
  </si>
  <si>
    <t>01 05 02 00 00 0000 600</t>
  </si>
  <si>
    <t>01 05 02 01 00 0000 610</t>
  </si>
  <si>
    <t>01 05 02 01 13 0000 610</t>
  </si>
  <si>
    <t>01 00 00 00 00 0000 000</t>
  </si>
  <si>
    <t>01 03 00 00 00 0000 000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</si>
  <si>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</si>
  <si>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</si>
  <si>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01 02 00 00 00 0000 700</t>
  </si>
  <si>
    <t>01 02 00 00 13 0000 710</t>
  </si>
  <si>
    <t xml:space="preserve">01 02 00 00 00 0000 800
</t>
  </si>
  <si>
    <t xml:space="preserve">01 02 00 00 13 0000 810
</t>
  </si>
  <si>
    <t>Единица измерения: руб.</t>
  </si>
  <si>
    <t xml:space="preserve">Источники внутреннего финансирования дефицитов бюджетов 
</t>
  </si>
  <si>
    <t xml:space="preserve">01 02 00 00 00 0000 000
</t>
  </si>
  <si>
    <t>2024 год</t>
  </si>
  <si>
    <t xml:space="preserve">Бюджетные кредиты из других бюджетов бюджетной системы Российской Федерации в валюте Российской Федерации
</t>
  </si>
  <si>
    <t xml:space="preserve">Погашение бюджетами городских поселений кредитов из других бюджетов бюджетной системы Российской Федерации в валюте Российской Федерации
</t>
  </si>
  <si>
    <t>Привлечение кредитов от кредитных организаций в валюте Российской Федерации</t>
  </si>
  <si>
    <t>Кредиты кредитных организаций в валюте Российской Федерации</t>
  </si>
  <si>
    <t>Привлечение городскими поселениями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</si>
  <si>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</si>
  <si>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Погашение городскими поселениями кредитов от кредитных организаций в валюте Российской Федерации
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</si>
  <si>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</si>
  <si>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</si>
  <si>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 xml:space="preserve">Привлечение кредитов из других бюджетов бюджетной системы Российской Федерации бюджетами городских поселений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</si>
  <si>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</si>
  <si>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Изменение остатков средств на счетах по учету средств бюджетов</t>
  </si>
  <si>
    <t>2025 год</t>
  </si>
  <si>
    <t xml:space="preserve">Источники внутреннего финансирования дефицита бюджета Приволжского городского поселения на 2024 год и на плановый период 2025 и 2026 годов </t>
  </si>
  <si>
    <t>2026 год</t>
  </si>
  <si>
    <t xml:space="preserve">Приложение 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 решению Совета Приволжского городского поселения                                                               
от 21.12.2023 № 55                                                                                                                                                                                                                                                                «О бюджете Приволжского городского поселения на 2024 год                                                                                                                                                                                             и на плановый период 2025 и 2026 годов»                                                        </t>
  </si>
  <si>
    <t>(в редакции решения Совета от 26.06.2024 №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</si>
</sst>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5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wrapText="1"/>
    </xf>
    <xf numFmtId="4" fontId="4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4" fontId="0" fillId="0" borderId="0" xfId="0" applyNumberFormat="1"/>
    <xf numFmtId="4" fontId="0" fillId="0" borderId="0" xfId="0" applyNumberFormat="1" applyAlignment="1">
      <alignment horizontal="center"/>
    </xf>
    <xf numFmtId="0" fontId="9" fillId="2" borderId="1" xfId="0" applyFont="1" applyFill="1" applyBorder="1" applyAlignment="1">
      <alignment horizontal="center" vertical="justify"/>
    </xf>
    <xf numFmtId="49" fontId="9" fillId="2" borderId="1" xfId="0" applyNumberFormat="1" applyFont="1" applyFill="1" applyBorder="1" applyAlignment="1">
      <alignment horizontal="center" vertical="justify"/>
    </xf>
    <xf numFmtId="4" fontId="9" fillId="2" borderId="5" xfId="0" applyNumberFormat="1" applyFont="1" applyFill="1" applyBorder="1" applyAlignment="1">
      <alignment horizontal="center" vertical="justify"/>
    </xf>
    <xf numFmtId="0" fontId="4" fillId="0" borderId="1" xfId="0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5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4" fontId="1" fillId="2" borderId="5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justify"/>
    </xf>
    <xf numFmtId="0" fontId="10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3" fillId="2" borderId="0" xfId="0" applyFont="1" applyFill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9" xfId="0" applyFont="1" applyBorder="1"/>
    <xf numFmtId="9" fontId="7" fillId="0" borderId="2" xfId="1" applyFont="1" applyBorder="1" applyAlignment="1">
      <alignment horizontal="right" wrapText="1"/>
    </xf>
    <xf numFmtId="9" fontId="8" fillId="0" borderId="2" xfId="1" applyFont="1" applyBorder="1" applyAlignment="1">
      <alignment horizontal="right"/>
    </xf>
    <xf numFmtId="9" fontId="8" fillId="0" borderId="10" xfId="1" applyFont="1" applyBorder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wrapText="1"/>
    </xf>
    <xf numFmtId="0" fontId="14" fillId="0" borderId="9" xfId="0" applyFont="1" applyBorder="1" applyAlignment="1">
      <alignment wrapText="1"/>
    </xf>
  </cellXfs>
  <cellStyles count="3">
    <cellStyle name="Обычный" xfId="0" builtinId="0"/>
    <cellStyle name="Обычный 2" xfId="2" xr:uid="{00000000-0005-0000-0000-000001000000}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BF303-BA4B-4BBA-B1DE-EC0FA2C1C5A2}">
  <sheetPr>
    <tabColor rgb="FFFFFF00"/>
    <pageSetUpPr fitToPage="1"/>
  </sheetPr>
  <dimension ref="A1:G38"/>
  <sheetViews>
    <sheetView tabSelected="1" view="pageBreakPreview" zoomScale="106" zoomScaleNormal="100" zoomScaleSheetLayoutView="106" workbookViewId="0">
      <selection activeCell="C31" sqref="C31:G31"/>
    </sheetView>
  </sheetViews>
  <sheetFormatPr defaultRowHeight="15" x14ac:dyDescent="0.25"/>
  <cols>
    <col min="1" max="1" width="18.7109375" style="1" customWidth="1"/>
    <col min="2" max="2" width="25.42578125" style="1" customWidth="1"/>
    <col min="3" max="3" width="63.7109375" customWidth="1"/>
    <col min="4" max="5" width="17.5703125" customWidth="1"/>
    <col min="6" max="6" width="16.85546875" customWidth="1"/>
    <col min="7" max="7" width="13.140625" bestFit="1" customWidth="1"/>
  </cols>
  <sheetData>
    <row r="1" spans="1:6" ht="15" customHeight="1" x14ac:dyDescent="0.25">
      <c r="A1" s="40" t="s">
        <v>51</v>
      </c>
      <c r="B1" s="41"/>
      <c r="C1" s="41"/>
      <c r="D1" s="41"/>
      <c r="E1" s="41"/>
      <c r="F1" s="41"/>
    </row>
    <row r="2" spans="1:6" ht="68.25" customHeight="1" x14ac:dyDescent="0.25">
      <c r="A2" s="41"/>
      <c r="B2" s="41"/>
      <c r="C2" s="41"/>
      <c r="D2" s="41"/>
      <c r="E2" s="41"/>
      <c r="F2" s="41"/>
    </row>
    <row r="3" spans="1:6" ht="42.75" customHeight="1" x14ac:dyDescent="0.3">
      <c r="A3" s="44" t="s">
        <v>49</v>
      </c>
      <c r="B3" s="45"/>
      <c r="C3" s="45"/>
      <c r="D3" s="45"/>
      <c r="E3" s="46"/>
      <c r="F3" s="47"/>
    </row>
    <row r="4" spans="1:6" ht="21.75" customHeight="1" x14ac:dyDescent="0.25">
      <c r="A4" s="57" t="s">
        <v>52</v>
      </c>
      <c r="B4" s="58"/>
      <c r="C4" s="58"/>
      <c r="D4" s="58"/>
      <c r="E4" s="58"/>
      <c r="F4" s="59"/>
    </row>
    <row r="5" spans="1:6" ht="15.75" customHeight="1" x14ac:dyDescent="0.25">
      <c r="A5" s="48" t="s">
        <v>32</v>
      </c>
      <c r="B5" s="49"/>
      <c r="C5" s="49"/>
      <c r="D5" s="49"/>
      <c r="E5" s="49"/>
      <c r="F5" s="50"/>
    </row>
    <row r="6" spans="1:6" ht="42.75" customHeight="1" x14ac:dyDescent="0.25">
      <c r="A6" s="51" t="s">
        <v>7</v>
      </c>
      <c r="B6" s="52"/>
      <c r="C6" s="53" t="s">
        <v>6</v>
      </c>
      <c r="D6" s="55" t="s">
        <v>35</v>
      </c>
      <c r="E6" s="55" t="s">
        <v>48</v>
      </c>
      <c r="F6" s="55" t="s">
        <v>50</v>
      </c>
    </row>
    <row r="7" spans="1:6" ht="43.5" customHeight="1" x14ac:dyDescent="0.25">
      <c r="A7" s="6" t="s">
        <v>8</v>
      </c>
      <c r="B7" s="6" t="s">
        <v>9</v>
      </c>
      <c r="C7" s="54"/>
      <c r="D7" s="56"/>
      <c r="E7" s="56"/>
      <c r="F7" s="56"/>
    </row>
    <row r="8" spans="1:6" ht="35.25" customHeight="1" x14ac:dyDescent="0.25">
      <c r="A8" s="9">
        <v>313</v>
      </c>
      <c r="B8" s="10" t="s">
        <v>24</v>
      </c>
      <c r="C8" s="32" t="s">
        <v>33</v>
      </c>
      <c r="D8" s="30">
        <f>D9+D14+D20</f>
        <v>19870759.199999928</v>
      </c>
      <c r="E8" s="11">
        <f t="shared" ref="E8:F8" si="0">E9+E14+E20</f>
        <v>0</v>
      </c>
      <c r="F8" s="11">
        <f t="shared" si="0"/>
        <v>0</v>
      </c>
    </row>
    <row r="9" spans="1:6" ht="35.25" customHeight="1" x14ac:dyDescent="0.25">
      <c r="A9" s="19">
        <v>313</v>
      </c>
      <c r="B9" s="20" t="s">
        <v>34</v>
      </c>
      <c r="C9" s="31" t="s">
        <v>39</v>
      </c>
      <c r="D9" s="21">
        <f>D10+D12</f>
        <v>0</v>
      </c>
      <c r="E9" s="21">
        <f t="shared" ref="E9:F9" si="1">E10+E12</f>
        <v>0</v>
      </c>
      <c r="F9" s="21">
        <f t="shared" si="1"/>
        <v>0</v>
      </c>
    </row>
    <row r="10" spans="1:6" ht="35.25" customHeight="1" x14ac:dyDescent="0.25">
      <c r="A10" s="12">
        <v>313</v>
      </c>
      <c r="B10" s="15" t="s">
        <v>28</v>
      </c>
      <c r="C10" s="33" t="s">
        <v>38</v>
      </c>
      <c r="D10" s="14">
        <f>SUM(D11)</f>
        <v>0</v>
      </c>
      <c r="E10" s="14">
        <f t="shared" ref="E10:F10" si="2">SUM(E11)</f>
        <v>0</v>
      </c>
      <c r="F10" s="14">
        <f t="shared" si="2"/>
        <v>0</v>
      </c>
    </row>
    <row r="11" spans="1:6" ht="35.25" customHeight="1" x14ac:dyDescent="0.25">
      <c r="A11" s="12">
        <v>313</v>
      </c>
      <c r="B11" s="15" t="s">
        <v>29</v>
      </c>
      <c r="C11" s="33" t="s">
        <v>40</v>
      </c>
      <c r="D11" s="14">
        <v>0</v>
      </c>
      <c r="E11" s="14">
        <v>0</v>
      </c>
      <c r="F11" s="14">
        <v>0</v>
      </c>
    </row>
    <row r="12" spans="1:6" ht="35.25" customHeight="1" x14ac:dyDescent="0.25">
      <c r="A12" s="12">
        <v>313</v>
      </c>
      <c r="B12" s="13" t="s">
        <v>30</v>
      </c>
      <c r="C12" s="33" t="s">
        <v>41</v>
      </c>
      <c r="D12" s="14">
        <f>D13</f>
        <v>0</v>
      </c>
      <c r="E12" s="14">
        <f t="shared" ref="E12:F12" si="3">E13</f>
        <v>0</v>
      </c>
      <c r="F12" s="14">
        <f t="shared" si="3"/>
        <v>0</v>
      </c>
    </row>
    <row r="13" spans="1:6" ht="38.25" customHeight="1" x14ac:dyDescent="0.25">
      <c r="A13" s="12">
        <v>313</v>
      </c>
      <c r="B13" s="13" t="s">
        <v>31</v>
      </c>
      <c r="C13" s="33" t="s">
        <v>42</v>
      </c>
      <c r="D13" s="14">
        <v>0</v>
      </c>
      <c r="E13" s="14">
        <v>0</v>
      </c>
      <c r="F13" s="14">
        <v>0</v>
      </c>
    </row>
    <row r="14" spans="1:6" ht="39.75" customHeight="1" x14ac:dyDescent="0.25">
      <c r="A14" s="19">
        <v>313</v>
      </c>
      <c r="B14" s="22" t="s">
        <v>25</v>
      </c>
      <c r="C14" s="31" t="s">
        <v>43</v>
      </c>
      <c r="D14" s="21">
        <f>D15</f>
        <v>-2000000</v>
      </c>
      <c r="E14" s="21">
        <f t="shared" ref="E14:F14" si="4">E15</f>
        <v>0</v>
      </c>
      <c r="F14" s="21">
        <f t="shared" si="4"/>
        <v>0</v>
      </c>
    </row>
    <row r="15" spans="1:6" ht="40.5" customHeight="1" x14ac:dyDescent="0.25">
      <c r="A15" s="12">
        <v>313</v>
      </c>
      <c r="B15" s="15" t="s">
        <v>10</v>
      </c>
      <c r="C15" s="33" t="s">
        <v>36</v>
      </c>
      <c r="D15" s="14">
        <f>D16+D18</f>
        <v>-2000000</v>
      </c>
      <c r="E15" s="14">
        <f t="shared" ref="E15:F15" si="5">E16+E18</f>
        <v>0</v>
      </c>
      <c r="F15" s="14">
        <f t="shared" si="5"/>
        <v>0</v>
      </c>
    </row>
    <row r="16" spans="1:6" ht="36.75" customHeight="1" x14ac:dyDescent="0.25">
      <c r="A16" s="12">
        <v>313</v>
      </c>
      <c r="B16" s="15" t="s">
        <v>11</v>
      </c>
      <c r="C16" s="33" t="s">
        <v>44</v>
      </c>
      <c r="D16" s="14">
        <f>D17</f>
        <v>0</v>
      </c>
      <c r="E16" s="14">
        <f t="shared" ref="E16:F16" si="6">E17</f>
        <v>0</v>
      </c>
      <c r="F16" s="14">
        <f t="shared" si="6"/>
        <v>0</v>
      </c>
    </row>
    <row r="17" spans="1:7" ht="45" customHeight="1" x14ac:dyDescent="0.25">
      <c r="A17" s="12">
        <v>313</v>
      </c>
      <c r="B17" s="15" t="s">
        <v>12</v>
      </c>
      <c r="C17" s="33" t="s">
        <v>45</v>
      </c>
      <c r="D17" s="14">
        <v>0</v>
      </c>
      <c r="E17" s="14">
        <v>0</v>
      </c>
      <c r="F17" s="14">
        <v>0</v>
      </c>
    </row>
    <row r="18" spans="1:7" ht="31.5" customHeight="1" x14ac:dyDescent="0.25">
      <c r="A18" s="12">
        <v>313</v>
      </c>
      <c r="B18" s="15" t="s">
        <v>13</v>
      </c>
      <c r="C18" s="33" t="s">
        <v>46</v>
      </c>
      <c r="D18" s="14">
        <f>D19</f>
        <v>-2000000</v>
      </c>
      <c r="E18" s="14">
        <f t="shared" ref="E18:F18" si="7">E19</f>
        <v>0</v>
      </c>
      <c r="F18" s="14">
        <f t="shared" si="7"/>
        <v>0</v>
      </c>
    </row>
    <row r="19" spans="1:7" ht="43.5" customHeight="1" x14ac:dyDescent="0.25">
      <c r="A19" s="12">
        <v>313</v>
      </c>
      <c r="B19" s="15" t="s">
        <v>14</v>
      </c>
      <c r="C19" s="33" t="s">
        <v>37</v>
      </c>
      <c r="D19" s="14">
        <v>-2000000</v>
      </c>
      <c r="E19" s="14">
        <v>0</v>
      </c>
      <c r="F19" s="14">
        <v>0</v>
      </c>
    </row>
    <row r="20" spans="1:7" ht="33" customHeight="1" x14ac:dyDescent="0.25">
      <c r="A20" s="23">
        <v>313</v>
      </c>
      <c r="B20" s="24" t="s">
        <v>15</v>
      </c>
      <c r="C20" s="34" t="s">
        <v>47</v>
      </c>
      <c r="D20" s="25">
        <f>D25+D21</f>
        <v>21870759.199999928</v>
      </c>
      <c r="E20" s="25">
        <f t="shared" ref="E20:F20" si="8">E25+E21</f>
        <v>0</v>
      </c>
      <c r="F20" s="25">
        <f t="shared" si="8"/>
        <v>0</v>
      </c>
      <c r="G20" s="7"/>
    </row>
    <row r="21" spans="1:7" x14ac:dyDescent="0.25">
      <c r="A21" s="26">
        <v>313</v>
      </c>
      <c r="B21" s="27" t="s">
        <v>16</v>
      </c>
      <c r="C21" s="35" t="s">
        <v>0</v>
      </c>
      <c r="D21" s="18">
        <f>D22</f>
        <v>-182237532.83000004</v>
      </c>
      <c r="E21" s="28">
        <f t="shared" ref="E21:F21" si="9">E22</f>
        <v>-152884182.31999999</v>
      </c>
      <c r="F21" s="28">
        <f t="shared" si="9"/>
        <v>-162736914.44</v>
      </c>
    </row>
    <row r="22" spans="1:7" x14ac:dyDescent="0.25">
      <c r="A22" s="16">
        <v>313</v>
      </c>
      <c r="B22" s="17" t="s">
        <v>18</v>
      </c>
      <c r="C22" s="36" t="s">
        <v>2</v>
      </c>
      <c r="D22" s="18">
        <f t="shared" ref="D22:F23" si="10">D23</f>
        <v>-182237532.83000004</v>
      </c>
      <c r="E22" s="18">
        <f t="shared" si="10"/>
        <v>-152884182.31999999</v>
      </c>
      <c r="F22" s="18">
        <f t="shared" si="10"/>
        <v>-162736914.44</v>
      </c>
    </row>
    <row r="23" spans="1:7" x14ac:dyDescent="0.25">
      <c r="A23" s="16">
        <v>313</v>
      </c>
      <c r="B23" s="17" t="s">
        <v>19</v>
      </c>
      <c r="C23" s="36" t="s">
        <v>3</v>
      </c>
      <c r="D23" s="18">
        <f t="shared" si="10"/>
        <v>-182237532.83000004</v>
      </c>
      <c r="E23" s="18">
        <f t="shared" si="10"/>
        <v>-152884182.31999999</v>
      </c>
      <c r="F23" s="18">
        <f t="shared" si="10"/>
        <v>-162736914.44</v>
      </c>
    </row>
    <row r="24" spans="1:7" ht="30" x14ac:dyDescent="0.25">
      <c r="A24" s="16">
        <v>313</v>
      </c>
      <c r="B24" s="17" t="s">
        <v>20</v>
      </c>
      <c r="C24" s="36" t="s">
        <v>26</v>
      </c>
      <c r="D24" s="18">
        <f>-(172624564.55+2704128+998506.27+4912490.15+997843.86)</f>
        <v>-182237532.83000004</v>
      </c>
      <c r="E24" s="14">
        <f>-(152488482.32+395700)</f>
        <v>-152884182.31999999</v>
      </c>
      <c r="F24" s="14">
        <f>-(162295724.44+441190)</f>
        <v>-162736914.44</v>
      </c>
    </row>
    <row r="25" spans="1:7" x14ac:dyDescent="0.25">
      <c r="A25" s="26">
        <v>313</v>
      </c>
      <c r="B25" s="27" t="s">
        <v>17</v>
      </c>
      <c r="C25" s="35" t="s">
        <v>1</v>
      </c>
      <c r="D25" s="18">
        <f>D26</f>
        <v>204108292.02999997</v>
      </c>
      <c r="E25" s="28">
        <f t="shared" ref="E25:F26" si="11">E26</f>
        <v>152884182.31999999</v>
      </c>
      <c r="F25" s="28">
        <f t="shared" si="11"/>
        <v>162736914.44</v>
      </c>
    </row>
    <row r="26" spans="1:7" ht="17.25" customHeight="1" x14ac:dyDescent="0.25">
      <c r="A26" s="16">
        <v>313</v>
      </c>
      <c r="B26" s="17" t="s">
        <v>21</v>
      </c>
      <c r="C26" s="36" t="s">
        <v>4</v>
      </c>
      <c r="D26" s="18">
        <f>D27</f>
        <v>204108292.02999997</v>
      </c>
      <c r="E26" s="18">
        <f t="shared" si="11"/>
        <v>152884182.31999999</v>
      </c>
      <c r="F26" s="18">
        <f t="shared" si="11"/>
        <v>162736914.44</v>
      </c>
    </row>
    <row r="27" spans="1:7" x14ac:dyDescent="0.25">
      <c r="A27" s="16">
        <v>313</v>
      </c>
      <c r="B27" s="17" t="s">
        <v>22</v>
      </c>
      <c r="C27" s="36" t="s">
        <v>5</v>
      </c>
      <c r="D27" s="18">
        <f t="shared" ref="D27:F27" si="12">D28</f>
        <v>204108292.02999997</v>
      </c>
      <c r="E27" s="18">
        <f t="shared" si="12"/>
        <v>152884182.31999999</v>
      </c>
      <c r="F27" s="18">
        <f t="shared" si="12"/>
        <v>162736914.44</v>
      </c>
    </row>
    <row r="28" spans="1:7" ht="39" customHeight="1" x14ac:dyDescent="0.25">
      <c r="A28" s="16">
        <v>313</v>
      </c>
      <c r="B28" s="17" t="s">
        <v>23</v>
      </c>
      <c r="C28" s="36" t="s">
        <v>27</v>
      </c>
      <c r="D28" s="18">
        <f>170624564.55+2000000+16090306.23+3210898.54+47527.2+7509378.95+252471+4373145.56</f>
        <v>204108292.02999997</v>
      </c>
      <c r="E28" s="14">
        <f>152488482.32+395700</f>
        <v>152884182.31999999</v>
      </c>
      <c r="F28" s="14">
        <f>162295724.44+441190</f>
        <v>162736914.44</v>
      </c>
    </row>
    <row r="30" spans="1:7" x14ac:dyDescent="0.25">
      <c r="B30" s="8"/>
      <c r="C30" s="29"/>
      <c r="D30" s="7"/>
      <c r="E30" s="7"/>
      <c r="F30" s="7"/>
    </row>
    <row r="31" spans="1:7" x14ac:dyDescent="0.25">
      <c r="B31" s="8"/>
      <c r="C31" s="37"/>
      <c r="D31" s="7"/>
      <c r="E31" s="7"/>
      <c r="F31" s="7"/>
    </row>
    <row r="32" spans="1:7" x14ac:dyDescent="0.25">
      <c r="D32" s="7"/>
      <c r="E32" s="7"/>
      <c r="F32" s="7"/>
      <c r="G32" s="7"/>
    </row>
    <row r="33" spans="1:5" x14ac:dyDescent="0.25">
      <c r="B33" s="8"/>
      <c r="D33" s="7"/>
      <c r="E33" s="7"/>
    </row>
    <row r="34" spans="1:5" ht="29.25" customHeight="1" x14ac:dyDescent="0.25">
      <c r="A34" s="2"/>
      <c r="B34" s="3"/>
      <c r="C34" s="4"/>
      <c r="E34" s="7"/>
    </row>
    <row r="35" spans="1:5" x14ac:dyDescent="0.25">
      <c r="B35" s="38"/>
      <c r="C35" s="39"/>
      <c r="D35" s="7"/>
      <c r="E35" s="7"/>
    </row>
    <row r="36" spans="1:5" ht="30" customHeight="1" x14ac:dyDescent="0.25">
      <c r="B36" s="42"/>
      <c r="C36" s="43"/>
      <c r="E36" s="7"/>
    </row>
    <row r="37" spans="1:5" x14ac:dyDescent="0.25">
      <c r="B37" s="42"/>
      <c r="C37" s="43"/>
      <c r="D37" s="5"/>
      <c r="E37" s="7"/>
    </row>
    <row r="38" spans="1:5" x14ac:dyDescent="0.25">
      <c r="E38" s="7"/>
    </row>
  </sheetData>
  <mergeCells count="11">
    <mergeCell ref="B36:B37"/>
    <mergeCell ref="C36:C37"/>
    <mergeCell ref="A1:F2"/>
    <mergeCell ref="A3:F3"/>
    <mergeCell ref="A4:F4"/>
    <mergeCell ref="A5:F5"/>
    <mergeCell ref="A6:B6"/>
    <mergeCell ref="C6:C7"/>
    <mergeCell ref="D6:D7"/>
    <mergeCell ref="E6:E7"/>
    <mergeCell ref="F6:F7"/>
  </mergeCells>
  <pageMargins left="0.19685039370078741" right="0.19685039370078741" top="0.74803149606299213" bottom="0.74803149606299213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Июнь</vt:lpstr>
      <vt:lpstr>Июнь!Область_печати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2024-06-27T11:11:16Z</dcterms:modified>
</cp:coreProperties>
</file>