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Апрель" sheetId="49" r:id="rId1"/>
  </sheets>
  <definedNames>
    <definedName name="_xlnm.Print_Area" localSheetId="0">Апрель!$A$1:$E$35</definedName>
  </definedNames>
  <calcPr calcId="152511"/>
</workbook>
</file>

<file path=xl/calcChain.xml><?xml version="1.0" encoding="utf-8"?>
<calcChain xmlns="http://schemas.openxmlformats.org/spreadsheetml/2006/main">
  <c r="C7" i="49" l="1"/>
  <c r="C20" i="49"/>
  <c r="C9" i="49"/>
  <c r="C16" i="49"/>
  <c r="E33" i="49" l="1"/>
  <c r="D33" i="49"/>
  <c r="C33" i="49"/>
  <c r="C32" i="49"/>
  <c r="C31" i="49" s="1"/>
  <c r="E31" i="49"/>
  <c r="D31" i="49"/>
  <c r="C30" i="49"/>
  <c r="C29" i="49" s="1"/>
  <c r="E29" i="49"/>
  <c r="D29" i="49"/>
  <c r="C27" i="49"/>
  <c r="C26" i="49" s="1"/>
  <c r="E26" i="49"/>
  <c r="D26" i="49"/>
  <c r="C24" i="49"/>
  <c r="C23" i="49" s="1"/>
  <c r="E23" i="49"/>
  <c r="D23" i="49"/>
  <c r="E21" i="49"/>
  <c r="D21" i="49"/>
  <c r="C21" i="49"/>
  <c r="C18" i="49"/>
  <c r="C17" i="49" s="1"/>
  <c r="E17" i="49"/>
  <c r="D17" i="49"/>
  <c r="C14" i="49"/>
  <c r="E14" i="49"/>
  <c r="D14" i="49"/>
  <c r="E12" i="49"/>
  <c r="D12" i="49"/>
  <c r="C12" i="49"/>
  <c r="E10" i="49"/>
  <c r="D10" i="49"/>
  <c r="C10" i="49"/>
  <c r="C8" i="49"/>
  <c r="E6" i="49"/>
  <c r="E35" i="49" s="1"/>
  <c r="D6" i="49"/>
  <c r="D35" i="49" s="1"/>
  <c r="C6" i="49"/>
  <c r="C35" i="49" l="1"/>
</calcChain>
</file>

<file path=xl/sharedStrings.xml><?xml version="1.0" encoding="utf-8"?>
<sst xmlns="http://schemas.openxmlformats.org/spreadsheetml/2006/main" count="66" uniqueCount="66">
  <si>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</si>
  <si>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</si>
  <si>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</si>
  <si>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</si>
  <si>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</si>
  <si>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</si>
  <si>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</si>
  <si>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</si>
  <si>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</si>
  <si>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</si>
  <si>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</si>
  <si>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</si>
  <si>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</si>
  <si>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</si>
  <si>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</si>
  <si>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</si>
  <si>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</si>
  <si>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</si>
  <si>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</si>
  <si>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</si>
  <si>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</si>
  <si>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</si>
  <si>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</si>
  <si>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</si>
  <si>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</si>
  <si>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1300</t>
  </si>
  <si>
    <t>1301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</si>
  <si>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</si>
  <si>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</si>
  <si>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</si>
  <si>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</si>
  <si>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</si>
  <si>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</si>
  <si>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</si>
  <si>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</si>
  <si>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</si>
  <si>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</si>
  <si>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</si>
  <si>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</si>
  <si>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</si>
  <si>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</si>
  <si>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</si>
  <si>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</si>
  <si>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</si>
  <si>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</si>
  <si>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</si>
  <si>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</si>
  <si>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</si>
  <si>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</si>
  <si>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</si>
  <si>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</si>
  <si>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</si>
  <si>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>2023 год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</si>
  <si>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</si>
  <si>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</si>
  <si>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</si>
  <si>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Обслуживание государственного (муниципального) внутреннего долга</t>
  </si>
  <si>
    <t>2024 год</t>
  </si>
  <si>
    <t xml:space="preserve">Обслуживание государственного (муниципального) долга </t>
  </si>
  <si>
    <t>Телевидение и радиовещание</t>
  </si>
  <si>
    <t>1003</t>
  </si>
  <si>
    <t>Социальное обеспечение населения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</si>
  <si>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2023 год и плановый период 2024 и 2025 годов</t>
  </si>
  <si>
    <t>2025 год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</si>
  <si>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21.12.2022 № 60                                                                                                                              «О бюджете Приволжского городского поселения на 2023 год                                                                                и на плановый период 2024 и 2025 годов»   </t>
  </si>
  <si>
    <t>(в редакции решения Совета от 20.04.2023 № 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</si>
</sst>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2" borderId="0" xfId="0" applyFill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E40"/>
  <sheetViews>
    <sheetView tabSelected="1" view="pageBreakPreview" zoomScaleNormal="100" zoomScaleSheetLayoutView="100" workbookViewId="0">
      <selection sqref="A1:E35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13"/>
      <c r="B1" s="14"/>
      <c r="C1" s="15" t="s">
        <v>64</v>
      </c>
      <c r="D1" s="15"/>
      <c r="E1" s="15"/>
    </row>
    <row r="2" spans="1:5" ht="41.25" customHeight="1" x14ac:dyDescent="0.25">
      <c r="A2" s="16" t="s">
        <v>62</v>
      </c>
      <c r="B2" s="17"/>
      <c r="C2" s="17"/>
      <c r="D2" s="18"/>
      <c r="E2" s="18"/>
    </row>
    <row r="3" spans="1:5" ht="26.25" customHeight="1" x14ac:dyDescent="0.25">
      <c r="A3" s="19" t="s">
        <v>65</v>
      </c>
      <c r="B3" s="20"/>
      <c r="C3" s="20"/>
      <c r="D3" s="20"/>
      <c r="E3" s="20"/>
    </row>
    <row r="4" spans="1:5" ht="19.5" customHeight="1" x14ac:dyDescent="0.25">
      <c r="A4" s="21"/>
      <c r="B4" s="22"/>
      <c r="C4" s="22"/>
      <c r="D4" s="23" t="s">
        <v>51</v>
      </c>
      <c r="E4" s="23"/>
    </row>
    <row r="5" spans="1:5" ht="31.5" x14ac:dyDescent="0.25">
      <c r="A5" s="24" t="s">
        <v>50</v>
      </c>
      <c r="B5" s="25" t="s">
        <v>1</v>
      </c>
      <c r="C5" s="24" t="s">
        <v>52</v>
      </c>
      <c r="D5" s="26" t="s">
        <v>57</v>
      </c>
      <c r="E5" s="26" t="s">
        <v>63</v>
      </c>
    </row>
    <row r="6" spans="1:5" ht="18.75" customHeight="1" x14ac:dyDescent="0.25">
      <c r="A6" s="27" t="s">
        <v>2</v>
      </c>
      <c r="B6" s="6" t="s">
        <v>3</v>
      </c>
      <c r="C6" s="4">
        <f>SUM(C7:C9)</f>
        <v>38285124.209999993</v>
      </c>
      <c r="D6" s="4">
        <f>SUM(D7:D9)</f>
        <v>32881113.129999999</v>
      </c>
      <c r="E6" s="4">
        <f>SUM(E7:E9)</f>
        <v>40571869.519999996</v>
      </c>
    </row>
    <row r="7" spans="1:5" ht="48.75" customHeight="1" x14ac:dyDescent="0.25">
      <c r="A7" s="12" t="s">
        <v>0</v>
      </c>
      <c r="B7" s="7" t="s">
        <v>53</v>
      </c>
      <c r="C7" s="3">
        <f>851639.34+36848.07</f>
        <v>888487.40999999992</v>
      </c>
      <c r="D7" s="3">
        <v>851639.34</v>
      </c>
      <c r="E7" s="3">
        <v>851639.34</v>
      </c>
    </row>
    <row r="8" spans="1:5" ht="15.75" x14ac:dyDescent="0.25">
      <c r="A8" s="12" t="s">
        <v>4</v>
      </c>
      <c r="B8" s="7" t="s">
        <v>5</v>
      </c>
      <c r="C8" s="3">
        <f>500000-15000</f>
        <v>485000</v>
      </c>
      <c r="D8" s="3">
        <v>500000</v>
      </c>
      <c r="E8" s="3">
        <v>500000</v>
      </c>
    </row>
    <row r="9" spans="1:5" ht="19.5" customHeight="1" x14ac:dyDescent="0.25">
      <c r="A9" s="12" t="s">
        <v>6</v>
      </c>
      <c r="B9" s="7" t="s">
        <v>7</v>
      </c>
      <c r="C9" s="3">
        <f>35241246.3+698654.76-318060-96054.12+60000+963500+278302.5+84047.36</f>
        <v>36911636.799999997</v>
      </c>
      <c r="D9" s="5">
        <v>31529473.789999999</v>
      </c>
      <c r="E9" s="5">
        <v>39220230.18</v>
      </c>
    </row>
    <row r="10" spans="1:5" ht="19.5" customHeight="1" x14ac:dyDescent="0.25">
      <c r="A10" s="27" t="s">
        <v>44</v>
      </c>
      <c r="B10" s="6" t="s">
        <v>49</v>
      </c>
      <c r="C10" s="4">
        <f>SUM(C11)</f>
        <v>865900</v>
      </c>
      <c r="D10" s="4">
        <f t="shared" ref="D10:E10" si="0">SUM(D11)</f>
        <v>904725</v>
      </c>
      <c r="E10" s="4">
        <f t="shared" si="0"/>
        <v>936340</v>
      </c>
    </row>
    <row r="11" spans="1:5" ht="19.5" customHeight="1" x14ac:dyDescent="0.25">
      <c r="A11" s="12" t="s">
        <v>45</v>
      </c>
      <c r="B11" s="7" t="s">
        <v>48</v>
      </c>
      <c r="C11" s="3">
        <v>865900</v>
      </c>
      <c r="D11" s="3">
        <v>904725</v>
      </c>
      <c r="E11" s="3">
        <v>936340</v>
      </c>
    </row>
    <row r="12" spans="1:5" ht="30.75" customHeight="1" x14ac:dyDescent="0.25">
      <c r="A12" s="27" t="s">
        <v>29</v>
      </c>
      <c r="B12" s="6" t="s">
        <v>30</v>
      </c>
      <c r="C12" s="4">
        <f>SUM(C13)</f>
        <v>3160934.18</v>
      </c>
      <c r="D12" s="4">
        <f t="shared" ref="D12:E12" si="1">SUM(D13)</f>
        <v>3161534.18</v>
      </c>
      <c r="E12" s="4">
        <f t="shared" si="1"/>
        <v>3161534.18</v>
      </c>
    </row>
    <row r="13" spans="1:5" ht="15.75" x14ac:dyDescent="0.25">
      <c r="A13" s="12" t="s">
        <v>31</v>
      </c>
      <c r="B13" s="7" t="s">
        <v>55</v>
      </c>
      <c r="C13" s="3">
        <v>3160934.18</v>
      </c>
      <c r="D13" s="5">
        <v>3161534.18</v>
      </c>
      <c r="E13" s="5">
        <v>3161534.18</v>
      </c>
    </row>
    <row r="14" spans="1:5" ht="15.75" x14ac:dyDescent="0.25">
      <c r="A14" s="27" t="s">
        <v>8</v>
      </c>
      <c r="B14" s="6" t="s">
        <v>9</v>
      </c>
      <c r="C14" s="4">
        <f>SUM(C15:C16)</f>
        <v>41366100.54999999</v>
      </c>
      <c r="D14" s="4">
        <f>SUM(D15:D16)</f>
        <v>18573752.760000002</v>
      </c>
      <c r="E14" s="4">
        <f>SUM(E15:E16)</f>
        <v>17394346.219999999</v>
      </c>
    </row>
    <row r="15" spans="1:5" ht="15.75" x14ac:dyDescent="0.25">
      <c r="A15" s="12" t="s">
        <v>10</v>
      </c>
      <c r="B15" s="7" t="s">
        <v>11</v>
      </c>
      <c r="C15" s="3">
        <v>84800</v>
      </c>
      <c r="D15" s="3">
        <v>84800</v>
      </c>
      <c r="E15" s="3">
        <v>84800</v>
      </c>
    </row>
    <row r="16" spans="1:5" ht="15.75" x14ac:dyDescent="0.25">
      <c r="A16" s="12" t="s">
        <v>23</v>
      </c>
      <c r="B16" s="7" t="s">
        <v>24</v>
      </c>
      <c r="C16" s="3">
        <f>37779268.61+491740.97+81506.58+1548623.48+282136.91+731138.4+366885.6</f>
        <v>41281300.54999999</v>
      </c>
      <c r="D16" s="5">
        <v>18488952.760000002</v>
      </c>
      <c r="E16" s="5">
        <v>17309546.219999999</v>
      </c>
    </row>
    <row r="17" spans="1:5" ht="15.75" x14ac:dyDescent="0.25">
      <c r="A17" s="27" t="s">
        <v>12</v>
      </c>
      <c r="B17" s="9" t="s">
        <v>27</v>
      </c>
      <c r="C17" s="4">
        <f>SUM(C18:C20)</f>
        <v>77746028.219999999</v>
      </c>
      <c r="D17" s="4">
        <f>SUM(D18:D20)</f>
        <v>21029107.59</v>
      </c>
      <c r="E17" s="4">
        <f>SUM(E18:E20)</f>
        <v>23300761.140000001</v>
      </c>
    </row>
    <row r="18" spans="1:5" ht="15.75" x14ac:dyDescent="0.25">
      <c r="A18" s="12" t="s">
        <v>32</v>
      </c>
      <c r="B18" s="10" t="s">
        <v>33</v>
      </c>
      <c r="C18" s="3">
        <f>7367252.7+462045.89-209841.09-187737.19</f>
        <v>7431720.3099999996</v>
      </c>
      <c r="D18" s="3">
        <v>0</v>
      </c>
      <c r="E18" s="3">
        <v>1500000</v>
      </c>
    </row>
    <row r="19" spans="1:5" ht="15.75" x14ac:dyDescent="0.25">
      <c r="A19" s="12" t="s">
        <v>13</v>
      </c>
      <c r="B19" s="10" t="s">
        <v>28</v>
      </c>
      <c r="C19" s="3">
        <v>41667055.590000004</v>
      </c>
      <c r="D19" s="5">
        <v>3595318.75</v>
      </c>
      <c r="E19" s="5">
        <v>3595318.75</v>
      </c>
    </row>
    <row r="20" spans="1:5" ht="16.5" customHeight="1" x14ac:dyDescent="0.25">
      <c r="A20" s="12" t="s">
        <v>35</v>
      </c>
      <c r="B20" s="7" t="s">
        <v>34</v>
      </c>
      <c r="C20" s="3">
        <f>22854311.13+12000+197841.09+1197814.66+4193660.59+187737.19+3887.66</f>
        <v>28647252.32</v>
      </c>
      <c r="D20" s="3">
        <v>17433788.84</v>
      </c>
      <c r="E20" s="3">
        <v>18205442.390000001</v>
      </c>
    </row>
    <row r="21" spans="1:5" ht="15.75" x14ac:dyDescent="0.25">
      <c r="A21" s="27" t="s">
        <v>14</v>
      </c>
      <c r="B21" s="6" t="s">
        <v>15</v>
      </c>
      <c r="C21" s="4">
        <f>SUM(C22:C22)</f>
        <v>378000</v>
      </c>
      <c r="D21" s="4">
        <f t="shared" ref="D21:E21" si="2">SUM(D22:D22)</f>
        <v>378000</v>
      </c>
      <c r="E21" s="4">
        <f t="shared" si="2"/>
        <v>378000</v>
      </c>
    </row>
    <row r="22" spans="1:5" ht="15.75" x14ac:dyDescent="0.25">
      <c r="A22" s="12" t="s">
        <v>16</v>
      </c>
      <c r="B22" s="7" t="s">
        <v>54</v>
      </c>
      <c r="C22" s="3">
        <v>378000</v>
      </c>
      <c r="D22" s="3">
        <v>378000</v>
      </c>
      <c r="E22" s="3">
        <v>378000</v>
      </c>
    </row>
    <row r="23" spans="1:5" ht="15.75" x14ac:dyDescent="0.25">
      <c r="A23" s="27" t="s">
        <v>36</v>
      </c>
      <c r="B23" s="6" t="s">
        <v>38</v>
      </c>
      <c r="C23" s="4">
        <f>C24+C25</f>
        <v>41238098.199999996</v>
      </c>
      <c r="D23" s="4">
        <f t="shared" ref="D23:E23" si="3">D24+D25</f>
        <v>32983094.68</v>
      </c>
      <c r="E23" s="4">
        <f t="shared" si="3"/>
        <v>32862612.68</v>
      </c>
    </row>
    <row r="24" spans="1:5" ht="15.75" x14ac:dyDescent="0.25">
      <c r="A24" s="12" t="s">
        <v>37</v>
      </c>
      <c r="B24" s="7" t="s">
        <v>39</v>
      </c>
      <c r="C24" s="3">
        <f>33650329.01+874.93+41.79+18900+271730.8+682391.49</f>
        <v>34624268.019999996</v>
      </c>
      <c r="D24" s="5">
        <v>26369264.5</v>
      </c>
      <c r="E24" s="5">
        <v>26455406.600000001</v>
      </c>
    </row>
    <row r="25" spans="1:5" ht="15.75" x14ac:dyDescent="0.25">
      <c r="A25" s="12" t="s">
        <v>40</v>
      </c>
      <c r="B25" s="7" t="s">
        <v>41</v>
      </c>
      <c r="C25" s="3">
        <v>6613830.1799999997</v>
      </c>
      <c r="D25" s="3">
        <v>6613830.1799999997</v>
      </c>
      <c r="E25" s="3">
        <v>6407206.0800000001</v>
      </c>
    </row>
    <row r="26" spans="1:5" ht="15.75" x14ac:dyDescent="0.25">
      <c r="A26" s="27">
        <v>1000</v>
      </c>
      <c r="B26" s="6" t="s">
        <v>17</v>
      </c>
      <c r="C26" s="4">
        <f>SUM(C27:C28)</f>
        <v>83274.48</v>
      </c>
      <c r="D26" s="4">
        <f>SUM(D27:D27)</f>
        <v>53518.32</v>
      </c>
      <c r="E26" s="4">
        <f>SUM(E27:E27)</f>
        <v>48988.3</v>
      </c>
    </row>
    <row r="27" spans="1:5" ht="15.75" x14ac:dyDescent="0.25">
      <c r="A27" s="12">
        <v>1001</v>
      </c>
      <c r="B27" s="7" t="s">
        <v>18</v>
      </c>
      <c r="C27" s="3">
        <f>64808.4+3466.08</f>
        <v>68274.48</v>
      </c>
      <c r="D27" s="3">
        <v>53518.32</v>
      </c>
      <c r="E27" s="3">
        <v>48988.3</v>
      </c>
    </row>
    <row r="28" spans="1:5" s="8" customFormat="1" ht="15.75" x14ac:dyDescent="0.25">
      <c r="A28" s="12" t="s">
        <v>60</v>
      </c>
      <c r="B28" s="11" t="s">
        <v>61</v>
      </c>
      <c r="C28" s="3">
        <v>15000</v>
      </c>
      <c r="D28" s="3">
        <v>0</v>
      </c>
      <c r="E28" s="3">
        <v>0</v>
      </c>
    </row>
    <row r="29" spans="1:5" ht="15.75" x14ac:dyDescent="0.25">
      <c r="A29" s="12" t="s">
        <v>42</v>
      </c>
      <c r="B29" s="6" t="s">
        <v>46</v>
      </c>
      <c r="C29" s="4">
        <f>C30</f>
        <v>9435462.7100000009</v>
      </c>
      <c r="D29" s="4">
        <f t="shared" ref="D29:E29" si="4">D30</f>
        <v>9193788.75</v>
      </c>
      <c r="E29" s="4">
        <f t="shared" si="4"/>
        <v>9193788.75</v>
      </c>
    </row>
    <row r="30" spans="1:5" ht="15.75" x14ac:dyDescent="0.25">
      <c r="A30" s="12" t="s">
        <v>43</v>
      </c>
      <c r="B30" s="7" t="s">
        <v>47</v>
      </c>
      <c r="C30" s="3">
        <f>9193788.75+191202.16+50471.8</f>
        <v>9435462.7100000009</v>
      </c>
      <c r="D30" s="3">
        <v>9193788.75</v>
      </c>
      <c r="E30" s="3">
        <v>9193788.75</v>
      </c>
    </row>
    <row r="31" spans="1:5" ht="15.75" x14ac:dyDescent="0.25">
      <c r="A31" s="27" t="s">
        <v>19</v>
      </c>
      <c r="B31" s="6" t="s">
        <v>20</v>
      </c>
      <c r="C31" s="4">
        <f>SUM(C32)</f>
        <v>1302930.1299999999</v>
      </c>
      <c r="D31" s="4">
        <f t="shared" ref="D31:E31" si="5">SUM(D32)</f>
        <v>1197194.71</v>
      </c>
      <c r="E31" s="4">
        <f t="shared" si="5"/>
        <v>1197194.71</v>
      </c>
    </row>
    <row r="32" spans="1:5" ht="18" customHeight="1" x14ac:dyDescent="0.25">
      <c r="A32" s="12" t="s">
        <v>21</v>
      </c>
      <c r="B32" s="7" t="s">
        <v>59</v>
      </c>
      <c r="C32" s="3">
        <f>1197194.71+105735.42</f>
        <v>1302930.1299999999</v>
      </c>
      <c r="D32" s="3">
        <v>1197194.71</v>
      </c>
      <c r="E32" s="3">
        <v>1197194.71</v>
      </c>
    </row>
    <row r="33" spans="1:5" ht="16.5" customHeight="1" x14ac:dyDescent="0.25">
      <c r="A33" s="27" t="s">
        <v>25</v>
      </c>
      <c r="B33" s="6" t="s">
        <v>58</v>
      </c>
      <c r="C33" s="4">
        <f>SUM(C34)</f>
        <v>3830.17</v>
      </c>
      <c r="D33" s="4">
        <f t="shared" ref="D33:E33" si="6">SUM(D34)</f>
        <v>1825.13</v>
      </c>
      <c r="E33" s="4">
        <f t="shared" si="6"/>
        <v>0</v>
      </c>
    </row>
    <row r="34" spans="1:5" ht="30.75" customHeight="1" x14ac:dyDescent="0.25">
      <c r="A34" s="12" t="s">
        <v>26</v>
      </c>
      <c r="B34" s="7" t="s">
        <v>56</v>
      </c>
      <c r="C34" s="5">
        <v>3830.17</v>
      </c>
      <c r="D34" s="5">
        <v>1825.13</v>
      </c>
      <c r="E34" s="5">
        <v>0</v>
      </c>
    </row>
    <row r="35" spans="1:5" ht="21" customHeight="1" x14ac:dyDescent="0.25">
      <c r="A35" s="28"/>
      <c r="B35" s="29" t="s">
        <v>22</v>
      </c>
      <c r="C35" s="4">
        <f>C6+C10+C12+C14+C17+C21+C23+C26+C29+C31+C33</f>
        <v>213865682.84999993</v>
      </c>
      <c r="D35" s="4">
        <f>D6+D10+D12+D14+D17+D21+D23+D26+D29+D31+D33</f>
        <v>120357654.24999999</v>
      </c>
      <c r="E35" s="4">
        <f>E6+E10+E12+E14+E17+E21+E23+E26+E29+E31+E33</f>
        <v>129045435.5</v>
      </c>
    </row>
    <row r="37" spans="1:5" x14ac:dyDescent="0.25">
      <c r="C37" s="2"/>
      <c r="D37" s="2"/>
      <c r="E37" s="2"/>
    </row>
    <row r="38" spans="1:5" x14ac:dyDescent="0.25">
      <c r="C38" s="2"/>
      <c r="D38" s="2"/>
      <c r="E38" s="2"/>
    </row>
    <row r="40" spans="1:5" x14ac:dyDescent="0.25">
      <c r="C40" s="2"/>
      <c r="D40" s="2"/>
      <c r="E40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2023-04-25T06:18:34Z</dcterms:modified>
</cp:coreProperties>
</file>