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5000"/>
  </bookViews>
  <sheets>
    <sheet name="Февраль" sheetId="57" r:id="rId1"/>
  </sheets>
  <definedNames>
    <definedName name="_xlnm.Print_Area" localSheetId="0">Февраль!$A$1:$E$34</definedName>
  </definedNames>
  <calcPr calcId="152511"/>
</workbook>
</file>

<file path=xl/calcChain.xml><?xml version="1.0" encoding="utf-8"?>
<calcChain xmlns="http://schemas.openxmlformats.org/spreadsheetml/2006/main">
  <c r="C16" i="57" l="1"/>
  <c r="C20" i="57" l="1"/>
  <c r="C9" i="57"/>
  <c r="C7" i="57"/>
  <c r="C18" i="57" l="1"/>
  <c r="C13" i="57" l="1"/>
  <c r="C25" i="57"/>
  <c r="E34" i="57" l="1"/>
  <c r="E32" i="57"/>
  <c r="D32" i="57"/>
  <c r="C32" i="57"/>
  <c r="C31" i="57"/>
  <c r="E30" i="57"/>
  <c r="D30" i="57"/>
  <c r="C30" i="57"/>
  <c r="C29" i="57"/>
  <c r="E28" i="57"/>
  <c r="D28" i="57"/>
  <c r="C28" i="57"/>
  <c r="E26" i="57"/>
  <c r="D26" i="57"/>
  <c r="C26" i="57"/>
  <c r="C24" i="57"/>
  <c r="E23" i="57"/>
  <c r="D23" i="57"/>
  <c r="C23" i="57"/>
  <c r="E21" i="57"/>
  <c r="D21" i="57"/>
  <c r="C21" i="57"/>
  <c r="E17" i="57"/>
  <c r="D17" i="57"/>
  <c r="C17" i="57"/>
  <c r="E16" i="57"/>
  <c r="D16" i="57"/>
  <c r="C14" i="57"/>
  <c r="E14" i="57"/>
  <c r="D14" i="57"/>
  <c r="E12" i="57"/>
  <c r="D12" i="57"/>
  <c r="C12" i="57"/>
  <c r="E10" i="57"/>
  <c r="D10" i="57"/>
  <c r="C10" i="57"/>
  <c r="D9" i="57"/>
  <c r="C6" i="57"/>
  <c r="E6" i="57"/>
  <c r="D6" i="57"/>
  <c r="D34" i="57" s="1"/>
  <c r="C34" i="57" l="1"/>
</calcChain>
</file>

<file path=xl/sharedStrings.xml><?xml version="1.0" encoding="utf-8"?>
<sst xmlns="http://schemas.openxmlformats.org/spreadsheetml/2006/main" count="64" uniqueCount="64">
  <si>
    <t>0103</t>
  </si>
  <si>
    <t>Наименование</t>
  </si>
  <si>
    <t>0100</t>
  </si>
  <si>
    <t xml:space="preserve">Общегосударственные вопросы 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</si>
  <si>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</si>
  <si>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</si>
  <si>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</si>
  <si>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</si>
  <si>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</si>
  <si>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</si>
  <si>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</si>
  <si>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</si>
  <si>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</si>
  <si>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</si>
  <si>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</si>
  <si>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</si>
  <si>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0707</t>
  </si>
  <si>
    <t>Социальная политика</t>
  </si>
  <si>
    <t xml:space="preserve">Пенсионное обеспечение </t>
  </si>
  <si>
    <t>1200</t>
  </si>
  <si>
    <t xml:space="preserve">Средства массовой информации </t>
  </si>
  <si>
    <t>1201</t>
  </si>
  <si>
    <t>ВСЕГО РАСХОДОВ</t>
  </si>
  <si>
    <t>0409</t>
  </si>
  <si>
    <t>Дорожное хозяйство (дорожные фонды)</t>
  </si>
  <si>
    <t>1300</t>
  </si>
  <si>
    <t>1301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</si>
  <si>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</si>
  <si>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</si>
  <si>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</si>
  <si>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</si>
  <si>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</si>
  <si>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</si>
  <si>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</si>
  <si>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</si>
  <si>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</si>
  <si>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0800</t>
  </si>
  <si>
    <t>0801</t>
  </si>
  <si>
    <t>Культура, кинематография</t>
  </si>
  <si>
    <t>Культура</t>
  </si>
  <si>
    <t>0804</t>
  </si>
  <si>
    <t>Другие вопросы в области культуры, кинематографии</t>
  </si>
  <si>
    <t>1100</t>
  </si>
  <si>
    <t>1101</t>
  </si>
  <si>
    <t>0200</t>
  </si>
  <si>
    <t>0203</t>
  </si>
  <si>
    <t>Физическая культура и спорт</t>
  </si>
  <si>
    <t>Физическая культура</t>
  </si>
  <si>
    <t>Мобилизационная и вневойсковая подготовка</t>
  </si>
  <si>
    <t>Национальная оборона</t>
  </si>
  <si>
    <t>Раздел/ подраздел</t>
  </si>
  <si>
    <t>Единица измерения: руб.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</si>
  <si>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</si>
  <si>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Молодежная политика</t>
  </si>
  <si>
    <t>Гражданская оборона</t>
  </si>
  <si>
    <t>Обслуживание государственного (муниципального) внутреннего долга</t>
  </si>
  <si>
    <t>2024 год</t>
  </si>
  <si>
    <t xml:space="preserve">Обслуживание государственного (муниципального) долга </t>
  </si>
  <si>
    <t>Телевидение и радиовещание</t>
  </si>
  <si>
    <t>2025 год</t>
  </si>
  <si>
    <t>Распределения бюджетных ассигнований бюджета Приволжского городского поселения по разделам и подразделам классификации расходов бюджетов на 2024 год и плановый период 2025 и 2026 годов</t>
  </si>
  <si>
    <t>2026 год</t>
  </si>
  <si>
    <t xml:space="preserve">Приложение 6                                                                                                                                                                                  к решению Совета Приволжского городского поселения                                                                                                                                              от 21.12.2023 № 55                                                                                                                              «О бюджете Приволжского городского поселения на 2024 год                                                                                и на плановый период 2025 и 2026 годов»   </t>
  </si>
  <si>
    <t>(в редакции решения Совета от 28.02.2024 № 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</si>
</sst>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justify"/>
    </xf>
    <xf numFmtId="4" fontId="0" fillId="0" borderId="0" xfId="0" applyNumberFormat="1"/>
    <xf numFmtId="4" fontId="2" fillId="0" borderId="1" xfId="0" applyNumberFormat="1" applyFont="1" applyFill="1" applyBorder="1" applyAlignment="1">
      <alignment horizontal="right" wrapText="1"/>
    </xf>
    <xf numFmtId="4" fontId="1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0" xfId="0" applyFill="1" applyAlignment="1">
      <alignment vertical="justify"/>
    </xf>
    <xf numFmtId="0" fontId="5" fillId="0" borderId="0" xfId="0" applyFont="1" applyFill="1" applyAlignment="1">
      <alignment horizontal="right" vertical="top" wrapText="1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5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/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6" fillId="0" borderId="0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E39"/>
  <sheetViews>
    <sheetView tabSelected="1" view="pageBreakPreview" zoomScaleNormal="100" zoomScaleSheetLayoutView="100" workbookViewId="0">
      <selection activeCell="C9" sqref="C9"/>
    </sheetView>
  </sheetViews>
  <sheetFormatPr defaultRowHeight="15" x14ac:dyDescent="0.25"/>
  <cols>
    <col min="1" max="1" width="13.7109375" customWidth="1"/>
    <col min="2" max="2" width="68.140625" style="1" customWidth="1"/>
    <col min="3" max="3" width="21.5703125" customWidth="1"/>
    <col min="4" max="4" width="24.5703125" customWidth="1"/>
    <col min="5" max="5" width="21.140625" customWidth="1"/>
  </cols>
  <sheetData>
    <row r="1" spans="1:5" ht="90" customHeight="1" x14ac:dyDescent="0.25">
      <c r="A1" s="10"/>
      <c r="B1" s="11"/>
      <c r="C1" s="12" t="s">
        <v>62</v>
      </c>
      <c r="D1" s="12"/>
      <c r="E1" s="12"/>
    </row>
    <row r="2" spans="1:5" ht="41.25" customHeight="1" x14ac:dyDescent="0.25">
      <c r="A2" s="13" t="s">
        <v>60</v>
      </c>
      <c r="B2" s="14"/>
      <c r="C2" s="14"/>
      <c r="D2" s="15"/>
      <c r="E2" s="15"/>
    </row>
    <row r="3" spans="1:5" ht="24" customHeight="1" x14ac:dyDescent="0.25">
      <c r="A3" s="16" t="s">
        <v>63</v>
      </c>
      <c r="B3" s="17"/>
      <c r="C3" s="17"/>
      <c r="D3" s="17"/>
      <c r="E3" s="17"/>
    </row>
    <row r="4" spans="1:5" ht="19.5" customHeight="1" x14ac:dyDescent="0.25">
      <c r="A4" s="18"/>
      <c r="B4" s="19"/>
      <c r="C4" s="19"/>
      <c r="D4" s="20" t="s">
        <v>51</v>
      </c>
      <c r="E4" s="20"/>
    </row>
    <row r="5" spans="1:5" ht="31.5" x14ac:dyDescent="0.25">
      <c r="A5" s="21" t="s">
        <v>50</v>
      </c>
      <c r="B5" s="22" t="s">
        <v>1</v>
      </c>
      <c r="C5" s="21" t="s">
        <v>56</v>
      </c>
      <c r="D5" s="23" t="s">
        <v>59</v>
      </c>
      <c r="E5" s="23" t="s">
        <v>61</v>
      </c>
    </row>
    <row r="6" spans="1:5" ht="18.75" customHeight="1" x14ac:dyDescent="0.25">
      <c r="A6" s="24" t="s">
        <v>2</v>
      </c>
      <c r="B6" s="6" t="s">
        <v>3</v>
      </c>
      <c r="C6" s="4">
        <f>SUM(C7:C9)</f>
        <v>45494936.460000008</v>
      </c>
      <c r="D6" s="4">
        <f t="shared" ref="D6:E6" si="0">SUM(D7:D9)</f>
        <v>33573099.870000005</v>
      </c>
      <c r="E6" s="4">
        <f t="shared" si="0"/>
        <v>36871101.709999993</v>
      </c>
    </row>
    <row r="7" spans="1:5" ht="48.75" customHeight="1" x14ac:dyDescent="0.25">
      <c r="A7" s="25" t="s">
        <v>0</v>
      </c>
      <c r="B7" s="7" t="s">
        <v>52</v>
      </c>
      <c r="C7" s="3">
        <f>951310.09-7257.6-90727</f>
        <v>853325.49</v>
      </c>
      <c r="D7" s="3">
        <v>911917.09</v>
      </c>
      <c r="E7" s="3">
        <v>911917.09</v>
      </c>
    </row>
    <row r="8" spans="1:5" ht="15.75" x14ac:dyDescent="0.25">
      <c r="A8" s="25" t="s">
        <v>4</v>
      </c>
      <c r="B8" s="7" t="s">
        <v>5</v>
      </c>
      <c r="C8" s="3">
        <v>500000</v>
      </c>
      <c r="D8" s="3">
        <v>500000</v>
      </c>
      <c r="E8" s="3">
        <v>500000</v>
      </c>
    </row>
    <row r="9" spans="1:5" ht="19.5" customHeight="1" x14ac:dyDescent="0.25">
      <c r="A9" s="25" t="s">
        <v>6</v>
      </c>
      <c r="B9" s="7" t="s">
        <v>7</v>
      </c>
      <c r="C9" s="3">
        <f>49933973.38-16432773.4+1+6067907+4242332.6+427446+129088.69-17091.3-300000+90727</f>
        <v>44141610.970000006</v>
      </c>
      <c r="D9" s="5">
        <f>32161181.78+1</f>
        <v>32161182.780000001</v>
      </c>
      <c r="E9" s="5">
        <v>35459184.619999997</v>
      </c>
    </row>
    <row r="10" spans="1:5" ht="19.5" customHeight="1" x14ac:dyDescent="0.25">
      <c r="A10" s="24" t="s">
        <v>44</v>
      </c>
      <c r="B10" s="6" t="s">
        <v>49</v>
      </c>
      <c r="C10" s="4">
        <f>SUM(C11)</f>
        <v>1037250</v>
      </c>
      <c r="D10" s="4">
        <f t="shared" ref="D10:E10" si="1">SUM(D11)</f>
        <v>1140830</v>
      </c>
      <c r="E10" s="4">
        <f t="shared" si="1"/>
        <v>1246140</v>
      </c>
    </row>
    <row r="11" spans="1:5" ht="19.5" customHeight="1" x14ac:dyDescent="0.25">
      <c r="A11" s="25" t="s">
        <v>45</v>
      </c>
      <c r="B11" s="7" t="s">
        <v>48</v>
      </c>
      <c r="C11" s="3">
        <v>1037250</v>
      </c>
      <c r="D11" s="3">
        <v>1140830</v>
      </c>
      <c r="E11" s="3">
        <v>1246140</v>
      </c>
    </row>
    <row r="12" spans="1:5" ht="30.75" customHeight="1" x14ac:dyDescent="0.25">
      <c r="A12" s="24" t="s">
        <v>29</v>
      </c>
      <c r="B12" s="6" t="s">
        <v>30</v>
      </c>
      <c r="C12" s="4">
        <f>SUM(C13)</f>
        <v>3599784.1599999997</v>
      </c>
      <c r="D12" s="4">
        <f t="shared" ref="D12:E12" si="2">SUM(D13)</f>
        <v>3340634.86</v>
      </c>
      <c r="E12" s="4">
        <f t="shared" si="2"/>
        <v>3340634.86</v>
      </c>
    </row>
    <row r="13" spans="1:5" ht="15.75" x14ac:dyDescent="0.25">
      <c r="A13" s="25" t="s">
        <v>31</v>
      </c>
      <c r="B13" s="7" t="s">
        <v>54</v>
      </c>
      <c r="C13" s="3">
        <f>3582692.86+17091.3</f>
        <v>3599784.1599999997</v>
      </c>
      <c r="D13" s="5">
        <v>3340634.86</v>
      </c>
      <c r="E13" s="5">
        <v>3340634.86</v>
      </c>
    </row>
    <row r="14" spans="1:5" ht="15.75" x14ac:dyDescent="0.25">
      <c r="A14" s="24" t="s">
        <v>8</v>
      </c>
      <c r="B14" s="6" t="s">
        <v>9</v>
      </c>
      <c r="C14" s="4">
        <f>SUM(C15:C16)</f>
        <v>42380067.149999999</v>
      </c>
      <c r="D14" s="4">
        <f>SUM(D15:D16)</f>
        <v>39128164.590000004</v>
      </c>
      <c r="E14" s="4">
        <f>SUM(E15:E16)</f>
        <v>38928711.939999998</v>
      </c>
    </row>
    <row r="15" spans="1:5" ht="15.75" x14ac:dyDescent="0.25">
      <c r="A15" s="25" t="s">
        <v>10</v>
      </c>
      <c r="B15" s="7" t="s">
        <v>11</v>
      </c>
      <c r="C15" s="3">
        <v>84800</v>
      </c>
      <c r="D15" s="3">
        <v>84800</v>
      </c>
      <c r="E15" s="3">
        <v>84800</v>
      </c>
    </row>
    <row r="16" spans="1:5" ht="15.75" x14ac:dyDescent="0.25">
      <c r="A16" s="25" t="s">
        <v>23</v>
      </c>
      <c r="B16" s="7" t="s">
        <v>24</v>
      </c>
      <c r="C16" s="3">
        <f>41862098.15-1+433170-1595016.53+1595016.53</f>
        <v>42295267.149999999</v>
      </c>
      <c r="D16" s="5">
        <f>38647665.59-1+395700</f>
        <v>39043364.590000004</v>
      </c>
      <c r="E16" s="5">
        <f>38402721.94+441190</f>
        <v>38843911.939999998</v>
      </c>
    </row>
    <row r="17" spans="1:5" ht="15.75" x14ac:dyDescent="0.25">
      <c r="A17" s="24" t="s">
        <v>12</v>
      </c>
      <c r="B17" s="8" t="s">
        <v>27</v>
      </c>
      <c r="C17" s="4">
        <f>SUM(C18:C20)</f>
        <v>37445551.329999998</v>
      </c>
      <c r="D17" s="4">
        <f>SUM(D18:D20)</f>
        <v>27839217.82</v>
      </c>
      <c r="E17" s="4">
        <f>SUM(E18:E20)</f>
        <v>27839217.82</v>
      </c>
    </row>
    <row r="18" spans="1:5" ht="15.75" x14ac:dyDescent="0.25">
      <c r="A18" s="25" t="s">
        <v>32</v>
      </c>
      <c r="B18" s="9" t="s">
        <v>33</v>
      </c>
      <c r="C18" s="3">
        <f>4010000+300000</f>
        <v>4310000</v>
      </c>
      <c r="D18" s="3">
        <v>1500000</v>
      </c>
      <c r="E18" s="3">
        <v>1500000</v>
      </c>
    </row>
    <row r="19" spans="1:5" ht="15.75" x14ac:dyDescent="0.25">
      <c r="A19" s="25" t="s">
        <v>13</v>
      </c>
      <c r="B19" s="9" t="s">
        <v>28</v>
      </c>
      <c r="C19" s="3">
        <v>3795318.75</v>
      </c>
      <c r="D19" s="5">
        <v>3795318.75</v>
      </c>
      <c r="E19" s="5">
        <v>3795318.75</v>
      </c>
    </row>
    <row r="20" spans="1:5" ht="16.5" customHeight="1" x14ac:dyDescent="0.25">
      <c r="A20" s="25" t="s">
        <v>35</v>
      </c>
      <c r="B20" s="7" t="s">
        <v>34</v>
      </c>
      <c r="C20" s="3">
        <f>22728611.13+4000000+998506.27+1595016.53+18098.65</f>
        <v>29340232.579999998</v>
      </c>
      <c r="D20" s="3">
        <v>22543899.07</v>
      </c>
      <c r="E20" s="3">
        <v>22543899.07</v>
      </c>
    </row>
    <row r="21" spans="1:5" ht="15.75" x14ac:dyDescent="0.25">
      <c r="A21" s="24" t="s">
        <v>14</v>
      </c>
      <c r="B21" s="6" t="s">
        <v>15</v>
      </c>
      <c r="C21" s="4">
        <f>SUM(C22:C22)</f>
        <v>378000</v>
      </c>
      <c r="D21" s="4">
        <f t="shared" ref="D21:E21" si="3">SUM(D22:D22)</f>
        <v>378000</v>
      </c>
      <c r="E21" s="4">
        <f t="shared" si="3"/>
        <v>378000</v>
      </c>
    </row>
    <row r="22" spans="1:5" ht="15.75" x14ac:dyDescent="0.25">
      <c r="A22" s="25" t="s">
        <v>16</v>
      </c>
      <c r="B22" s="7" t="s">
        <v>53</v>
      </c>
      <c r="C22" s="3">
        <v>378000</v>
      </c>
      <c r="D22" s="3">
        <v>378000</v>
      </c>
      <c r="E22" s="3">
        <v>378000</v>
      </c>
    </row>
    <row r="23" spans="1:5" ht="15.75" x14ac:dyDescent="0.25">
      <c r="A23" s="24" t="s">
        <v>36</v>
      </c>
      <c r="B23" s="6" t="s">
        <v>38</v>
      </c>
      <c r="C23" s="4">
        <f>C24+C25</f>
        <v>46970385.719999999</v>
      </c>
      <c r="D23" s="4">
        <f t="shared" ref="D23:E23" si="4">D24+D25</f>
        <v>32102065.919999998</v>
      </c>
      <c r="E23" s="4">
        <f t="shared" si="4"/>
        <v>34977310.219999999</v>
      </c>
    </row>
    <row r="24" spans="1:5" ht="15.75" x14ac:dyDescent="0.25">
      <c r="A24" s="25" t="s">
        <v>37</v>
      </c>
      <c r="B24" s="7" t="s">
        <v>39</v>
      </c>
      <c r="C24" s="3">
        <f>38607201.42+679312.6+596235.37</f>
        <v>39882749.390000001</v>
      </c>
      <c r="D24" s="5">
        <v>24907444.719999999</v>
      </c>
      <c r="E24" s="5">
        <v>27782689.02</v>
      </c>
    </row>
    <row r="25" spans="1:5" ht="15.75" x14ac:dyDescent="0.25">
      <c r="A25" s="25" t="s">
        <v>40</v>
      </c>
      <c r="B25" s="7" t="s">
        <v>41</v>
      </c>
      <c r="C25" s="3">
        <f>7068817.76-2548.54-28632.89+50000</f>
        <v>7087636.3300000001</v>
      </c>
      <c r="D25" s="3">
        <v>7194621.2000000002</v>
      </c>
      <c r="E25" s="3">
        <v>7194621.2000000002</v>
      </c>
    </row>
    <row r="26" spans="1:5" ht="15.75" x14ac:dyDescent="0.25">
      <c r="A26" s="24">
        <v>1000</v>
      </c>
      <c r="B26" s="6" t="s">
        <v>17</v>
      </c>
      <c r="C26" s="4">
        <f>SUM(C27:C27)</f>
        <v>73964.91</v>
      </c>
      <c r="D26" s="4">
        <f>SUM(D27:D27)</f>
        <v>73964.91</v>
      </c>
      <c r="E26" s="4">
        <f>SUM(E27:E27)</f>
        <v>73964.91</v>
      </c>
    </row>
    <row r="27" spans="1:5" ht="15.75" x14ac:dyDescent="0.25">
      <c r="A27" s="25">
        <v>1001</v>
      </c>
      <c r="B27" s="7" t="s">
        <v>18</v>
      </c>
      <c r="C27" s="3">
        <v>73964.91</v>
      </c>
      <c r="D27" s="3">
        <v>73964.91</v>
      </c>
      <c r="E27" s="3">
        <v>73964.91</v>
      </c>
    </row>
    <row r="28" spans="1:5" ht="15.75" x14ac:dyDescent="0.25">
      <c r="A28" s="25" t="s">
        <v>42</v>
      </c>
      <c r="B28" s="6" t="s">
        <v>46</v>
      </c>
      <c r="C28" s="4">
        <f>C29</f>
        <v>10611762.559999999</v>
      </c>
      <c r="D28" s="4">
        <f t="shared" ref="D28:E28" si="5">D29</f>
        <v>10499709.789999999</v>
      </c>
      <c r="E28" s="4">
        <f t="shared" si="5"/>
        <v>10499709.789999999</v>
      </c>
    </row>
    <row r="29" spans="1:5" ht="15.75" x14ac:dyDescent="0.25">
      <c r="A29" s="25" t="s">
        <v>43</v>
      </c>
      <c r="B29" s="7" t="s">
        <v>47</v>
      </c>
      <c r="C29" s="3">
        <f>10499709.79+112052.77</f>
        <v>10611762.559999999</v>
      </c>
      <c r="D29" s="3">
        <v>10499709.789999999</v>
      </c>
      <c r="E29" s="3">
        <v>10499709.789999999</v>
      </c>
    </row>
    <row r="30" spans="1:5" ht="15.75" x14ac:dyDescent="0.25">
      <c r="A30" s="24" t="s">
        <v>19</v>
      </c>
      <c r="B30" s="6" t="s">
        <v>20</v>
      </c>
      <c r="C30" s="4">
        <f>SUM(C31)</f>
        <v>1932241.9000000001</v>
      </c>
      <c r="D30" s="4">
        <f t="shared" ref="D30:E30" si="6">SUM(D31)</f>
        <v>1531737.69</v>
      </c>
      <c r="E30" s="4">
        <f t="shared" si="6"/>
        <v>1531737.69</v>
      </c>
    </row>
    <row r="31" spans="1:5" ht="18" customHeight="1" x14ac:dyDescent="0.25">
      <c r="A31" s="25" t="s">
        <v>21</v>
      </c>
      <c r="B31" s="7" t="s">
        <v>58</v>
      </c>
      <c r="C31" s="3">
        <f>1941764.58-9522.68</f>
        <v>1932241.9000000001</v>
      </c>
      <c r="D31" s="3">
        <v>1531737.69</v>
      </c>
      <c r="E31" s="3">
        <v>1531737.69</v>
      </c>
    </row>
    <row r="32" spans="1:5" ht="16.5" customHeight="1" x14ac:dyDescent="0.25">
      <c r="A32" s="24" t="s">
        <v>25</v>
      </c>
      <c r="B32" s="6" t="s">
        <v>57</v>
      </c>
      <c r="C32" s="4">
        <f>SUM(C33)</f>
        <v>1825.13</v>
      </c>
      <c r="D32" s="4">
        <f t="shared" ref="D32:E32" si="7">SUM(D33)</f>
        <v>0</v>
      </c>
      <c r="E32" s="4">
        <f t="shared" si="7"/>
        <v>0</v>
      </c>
    </row>
    <row r="33" spans="1:5" ht="30.75" customHeight="1" x14ac:dyDescent="0.25">
      <c r="A33" s="25" t="s">
        <v>26</v>
      </c>
      <c r="B33" s="7" t="s">
        <v>55</v>
      </c>
      <c r="C33" s="5">
        <v>1825.13</v>
      </c>
      <c r="D33" s="5">
        <v>0</v>
      </c>
      <c r="E33" s="5">
        <v>0</v>
      </c>
    </row>
    <row r="34" spans="1:5" ht="21" customHeight="1" x14ac:dyDescent="0.25">
      <c r="A34" s="26"/>
      <c r="B34" s="27" t="s">
        <v>22</v>
      </c>
      <c r="C34" s="4">
        <f>C6+C10+C12+C14+C17+C21+C23+C26+C28+C30+C32</f>
        <v>189925769.31999999</v>
      </c>
      <c r="D34" s="4">
        <f>D6+D10+D12+D14+D17+D21+D23+D26+D28+D30+D32</f>
        <v>149607425.44999999</v>
      </c>
      <c r="E34" s="4">
        <f>E6+E10+E12+E14+E17+E21+E23+E26+E28+E30+E32</f>
        <v>155686528.93999997</v>
      </c>
    </row>
    <row r="36" spans="1:5" x14ac:dyDescent="0.25">
      <c r="C36" s="2"/>
      <c r="D36" s="2"/>
      <c r="E36" s="2"/>
    </row>
    <row r="37" spans="1:5" x14ac:dyDescent="0.25">
      <c r="C37" s="2"/>
      <c r="D37" s="2"/>
      <c r="E37" s="2"/>
    </row>
    <row r="39" spans="1:5" x14ac:dyDescent="0.25">
      <c r="C39" s="2"/>
      <c r="D39" s="2"/>
      <c r="E39" s="2"/>
    </row>
  </sheetData>
  <mergeCells count="4">
    <mergeCell ref="C1:E1"/>
    <mergeCell ref="A2:E2"/>
    <mergeCell ref="A3:E3"/>
    <mergeCell ref="D4:E4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Февраль</vt:lpstr>
      <vt:lpstr>Февраль!Область_печати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2024-02-28T08:04:41Z</dcterms:modified>
</cp:coreProperties>
</file>