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Декабрь" sheetId="57" r:id="rId1"/>
  </sheets>
  <definedNames>
    <definedName name="_xlnm.Print_Area" localSheetId="0">Декабрь!$A$1:$E$35</definedName>
  </definedNames>
  <calcPr calcId="152511"/>
</workbook>
</file>

<file path=xl/calcChain.xml><?xml version="1.0" encoding="utf-8"?>
<calcChain xmlns="http://schemas.openxmlformats.org/spreadsheetml/2006/main">
  <c r="C19" i="57" l="1"/>
  <c r="C13" i="57" l="1"/>
  <c r="C7" i="57" l="1"/>
  <c r="C32" i="57"/>
  <c r="C30" i="57"/>
  <c r="C25" i="57"/>
  <c r="C24" i="57"/>
  <c r="C18" i="57"/>
  <c r="C15" i="57"/>
  <c r="C16" i="57"/>
  <c r="D20" i="57"/>
  <c r="C20" i="57"/>
  <c r="C9" i="57"/>
  <c r="E33" i="57" l="1"/>
  <c r="D33" i="57"/>
  <c r="C33" i="57"/>
  <c r="C31" i="57"/>
  <c r="E31" i="57"/>
  <c r="D31" i="57"/>
  <c r="C29" i="57"/>
  <c r="E29" i="57"/>
  <c r="D29" i="57"/>
  <c r="C28" i="57"/>
  <c r="C27" i="57"/>
  <c r="C26" i="57" s="1"/>
  <c r="E26" i="57"/>
  <c r="D26" i="57"/>
  <c r="C23" i="57"/>
  <c r="E23" i="57"/>
  <c r="D23" i="57"/>
  <c r="E21" i="57"/>
  <c r="D21" i="57"/>
  <c r="C21" i="57"/>
  <c r="D17" i="57"/>
  <c r="C17" i="57"/>
  <c r="E17" i="57"/>
  <c r="E16" i="57"/>
  <c r="E14" i="57" s="1"/>
  <c r="D16" i="57"/>
  <c r="D14" i="57" s="1"/>
  <c r="C14" i="57"/>
  <c r="D13" i="57"/>
  <c r="E12" i="57"/>
  <c r="D12" i="57"/>
  <c r="C12" i="57"/>
  <c r="E10" i="57"/>
  <c r="D10" i="57"/>
  <c r="C10" i="57"/>
  <c r="D9" i="57"/>
  <c r="C8" i="57"/>
  <c r="C6" i="57"/>
  <c r="E6" i="57"/>
  <c r="E35" i="57" s="1"/>
  <c r="D6" i="57"/>
  <c r="D35" i="57" l="1"/>
  <c r="C35" i="57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<sst xmlns="http://schemas.openxmlformats.org/spreadsheetml/2006/main" count="66" uniqueCount="66">
  <si>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</si>
  <si>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</si>
  <si>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</si>
  <si>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</si>
  <si>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</si>
  <si>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</si>
  <si>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</si>
  <si>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</si>
  <si>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</si>
  <si>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</si>
  <si>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</si>
  <si>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</si>
  <si>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</si>
  <si>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</si>
  <si>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</si>
  <si>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</si>
  <si>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</si>
  <si>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</si>
  <si>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</si>
  <si>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</si>
  <si>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</si>
  <si>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</si>
  <si>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</si>
  <si>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</si>
  <si>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</si>
  <si>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</si>
  <si>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</si>
  <si>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</si>
  <si>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</si>
  <si>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</si>
  <si>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</si>
  <si>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</si>
  <si>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</si>
  <si>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</si>
  <si>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</si>
  <si>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</si>
  <si>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</si>
  <si>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</si>
  <si>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</si>
  <si>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</si>
  <si>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</si>
  <si>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</si>
  <si>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</si>
  <si>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</si>
  <si>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</si>
  <si>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</si>
  <si>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</si>
  <si>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</si>
  <si>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</si>
  <si>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</si>
  <si>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</si>
  <si>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</si>
  <si>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</si>
  <si>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</si>
  <si>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</si>
  <si>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</si>
  <si>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</si>
  <si>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</si>
  <si>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</si>
  <si>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</si>
  <si>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</si>
  <si>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</si>
  <si>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</si>
  <si>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</si>
  <si>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</si>
  <si>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21.12.2023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</si>
</sst>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topLeftCell="A10" zoomScaleNormal="100" zoomScaleSheetLayoutView="100" workbookViewId="0">
      <selection activeCell="A3" sqref="A3:E3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38754472.839999996</v>
      </c>
      <c r="D6" s="4">
        <f>SUM(D7:D9)</f>
        <v>32744093.129999999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851639.34+36848.07+11286+3408.38-2526.21</f>
        <v>900655.58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35241246.3+698654.76-318060-96054.12+60000+963500+278302.5+84047.36+599720+247566.66+134200+40528.4+24364.63+7358.12+42545.63+12848.78-45214.76-117275.32-6000-53320.28-82700.14-36617.93-12772.62-20000-6267.26+11425.6+150000-283157.96-135051.09</f>
        <v>37383817.259999998</v>
      </c>
      <c r="D9" s="5">
        <f>31529473.79-137020</f>
        <v>31392453.789999999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2833206.8300000005</v>
      </c>
      <c r="D12" s="4">
        <f t="shared" ref="D12:E12" si="1">SUM(D13)</f>
        <v>3298554.18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f>3160934.18+724.74+218.87-5158.34-8126.33-160000-84.96-3159.56-5158.34-77641.7-69341.73</f>
        <v>2833206.8300000005</v>
      </c>
      <c r="D13" s="5">
        <f>3161534.18+137020</f>
        <v>3298554.18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45732290.36999999</v>
      </c>
      <c r="D14" s="4">
        <f>SUM(D15:D16)</f>
        <v>38130782.119999997</v>
      </c>
      <c r="E14" s="4">
        <f>SUM(E15:E16)</f>
        <v>36537052.780000001</v>
      </c>
    </row>
    <row r="15" spans="1:5" ht="15.75" x14ac:dyDescent="0.25">
      <c r="A15" s="12" t="s">
        <v>10</v>
      </c>
      <c r="B15" s="7" t="s">
        <v>11</v>
      </c>
      <c r="C15" s="3">
        <f>84800-5000</f>
        <v>79800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+49806.47+1698463.43+211532+125600+256398.93-906720.84+75000-1456.64-50000-6565.83+26152.98+51280.11-2031.47-2.83-129774.38-23135.16-24889.33-28290.96-1634.46</f>
        <v>45652490.36999999</v>
      </c>
      <c r="D16" s="5">
        <f>18488952.76+19142706.56+414322.8</f>
        <v>38045982.119999997</v>
      </c>
      <c r="E16" s="5">
        <f>17309546.22+19142706.56</f>
        <v>36452252.780000001</v>
      </c>
    </row>
    <row r="17" spans="1:5" ht="15.75" x14ac:dyDescent="0.25">
      <c r="A17" s="27" t="s">
        <v>12</v>
      </c>
      <c r="B17" s="9" t="s">
        <v>27</v>
      </c>
      <c r="C17" s="4">
        <f>SUM(C18:C20)</f>
        <v>72855870.319999993</v>
      </c>
      <c r="D17" s="4">
        <f>SUM(D18:D20)</f>
        <v>24614784.789999999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7367252.7+462045.89-209841.09-187737.19+633816-374313.2-1698463.43+48176.2-1075197.59</f>
        <v>4965738.29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41667055.59-94524.2-139050.62-165925-1800000-94736.84</f>
        <v>39372818.93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-65212-311535-102133.57+370813.2+3500+55438.2+141450+70477.2+160000-98926.99+43776+35740.37-35658.19-14513.5-34804.46+40000-130738.1-117621.48-125587.94-139965-19454.01-2517.88-422.11-16779.1</f>
        <v>28517313.099999994</v>
      </c>
      <c r="D20" s="3">
        <f>17433788.84-414322.8+4000000</f>
        <v>21019466.039999999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45309372.149999991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33650329.01+874.93+41.79+18900+271730.8+682391.49+600000+1962996.55+1002206.4+838665.16-300661.8+265611.94+32727.79+12475.2+3767.51+321686.34+182617.73+55150.56+50000-1015533.4</f>
        <v>38635977.999999993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6613830.18+9500+74902.2+22620.46-47458.69</f>
        <v>6673394.1499999994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103964.91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64808.4+3466.08+5690.43</f>
        <v>73964.91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10355402.120000003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9193788.75+191202.16+50471.8+912141.38+57978+28591.3-1875-76896.27</f>
        <v>10355402.120000003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1318046.54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1197194.71+105735.42+16577.3-1460.89</f>
        <v>1318046.54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218510356.24999997</v>
      </c>
      <c r="D35" s="4">
        <f>D6+D10+D12+D14+D17+D21+D23+D26+D29+D31+D33</f>
        <v>143500360.81</v>
      </c>
      <c r="E35" s="4">
        <f>E6+E10+E12+E14+E17+E21+E23+E26+E29+E31+E33</f>
        <v>148188142.06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2023-12-22T10:43:29Z</dcterms:modified>
</cp:coreProperties>
</file>