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A03398B6-F5B0-4482-AB61-312FF71754F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Февраль" sheetId="2" r:id="rId1"/>
  </sheets>
  <definedNames>
    <definedName name="_xlnm.Print_Area" localSheetId="0">Февраль!$A$2:$E$126</definedName>
  </definedNames>
  <calcPr calcId="191029"/>
</workbook>
</file>

<file path=xl/calcChain.xml><?xml version="1.0" encoding="utf-8"?>
<calcChain xmlns="http://schemas.openxmlformats.org/spreadsheetml/2006/main">
  <c r="C110" i="2" l="1"/>
  <c r="D106" i="2" l="1"/>
  <c r="E106" i="2"/>
  <c r="C106" i="2"/>
  <c r="E104" i="2" l="1"/>
  <c r="E103" i="2" s="1"/>
  <c r="E113" i="2" l="1"/>
  <c r="E112" i="2" s="1"/>
  <c r="E111" i="2" s="1"/>
  <c r="E98" i="2"/>
  <c r="E97" i="2" s="1"/>
  <c r="E109" i="2"/>
  <c r="E108" i="2" s="1"/>
  <c r="E96" i="2" s="1"/>
  <c r="D110" i="2"/>
  <c r="E94" i="2" l="1"/>
  <c r="E93" i="2" s="1"/>
  <c r="C85" i="2" l="1"/>
  <c r="C84" i="2" s="1"/>
  <c r="C83" i="2" s="1"/>
  <c r="D85" i="2"/>
  <c r="D84" i="2" s="1"/>
  <c r="D83" i="2" s="1"/>
  <c r="E85" i="2"/>
  <c r="E84" i="2" s="1"/>
  <c r="E83" i="2" s="1"/>
  <c r="C81" i="2"/>
  <c r="C80" i="2" s="1"/>
  <c r="C79" i="2" s="1"/>
  <c r="D81" i="2"/>
  <c r="D80" i="2" s="1"/>
  <c r="D79" i="2" s="1"/>
  <c r="E81" i="2"/>
  <c r="E80" i="2" s="1"/>
  <c r="E79" i="2" s="1"/>
  <c r="C65" i="2"/>
  <c r="C64" i="2" s="1"/>
  <c r="C63" i="2" s="1"/>
  <c r="D65" i="2"/>
  <c r="D64" i="2" s="1"/>
  <c r="D63" i="2" s="1"/>
  <c r="E65" i="2"/>
  <c r="E64" i="2" s="1"/>
  <c r="E63" i="2" s="1"/>
  <c r="C57" i="2"/>
  <c r="C56" i="2" s="1"/>
  <c r="D57" i="2"/>
  <c r="D56" i="2" s="1"/>
  <c r="E57" i="2"/>
  <c r="E56" i="2" s="1"/>
  <c r="C54" i="2"/>
  <c r="C53" i="2" s="1"/>
  <c r="D54" i="2"/>
  <c r="D53" i="2" s="1"/>
  <c r="E54" i="2"/>
  <c r="E53" i="2" s="1"/>
  <c r="C78" i="2" l="1"/>
  <c r="D78" i="2"/>
  <c r="E78" i="2"/>
  <c r="C70" i="2"/>
  <c r="C69" i="2" s="1"/>
  <c r="C68" i="2" s="1"/>
  <c r="D70" i="2"/>
  <c r="D69" i="2" s="1"/>
  <c r="D68" i="2" s="1"/>
  <c r="E70" i="2"/>
  <c r="E69" i="2" s="1"/>
  <c r="E68" i="2" s="1"/>
  <c r="C75" i="2"/>
  <c r="C74" i="2" s="1"/>
  <c r="C73" i="2" s="1"/>
  <c r="D75" i="2"/>
  <c r="D74" i="2" s="1"/>
  <c r="D73" i="2" s="1"/>
  <c r="E75" i="2"/>
  <c r="E74" i="2" s="1"/>
  <c r="E73" i="2" s="1"/>
  <c r="C60" i="2"/>
  <c r="C59" i="2" s="1"/>
  <c r="C52" i="2" s="1"/>
  <c r="C51" i="2" s="1"/>
  <c r="D60" i="2"/>
  <c r="D59" i="2" s="1"/>
  <c r="D52" i="2" s="1"/>
  <c r="D51" i="2" s="1"/>
  <c r="E60" i="2"/>
  <c r="E59" i="2" s="1"/>
  <c r="E52" i="2" s="1"/>
  <c r="E51" i="2" s="1"/>
  <c r="E91" i="2"/>
  <c r="E90" i="2" s="1"/>
  <c r="E89" i="2" s="1"/>
  <c r="E88" i="2" s="1"/>
  <c r="E87" i="2" s="1"/>
  <c r="C38" i="2"/>
  <c r="C37" i="2" s="1"/>
  <c r="C36" i="2" s="1"/>
  <c r="D38" i="2"/>
  <c r="D37" i="2" s="1"/>
  <c r="D36" i="2" s="1"/>
  <c r="E38" i="2"/>
  <c r="E37" i="2" s="1"/>
  <c r="E36" i="2" s="1"/>
  <c r="C34" i="2"/>
  <c r="C33" i="2" s="1"/>
  <c r="D34" i="2"/>
  <c r="D33" i="2" s="1"/>
  <c r="E34" i="2"/>
  <c r="E33" i="2" s="1"/>
  <c r="C31" i="2"/>
  <c r="C30" i="2" s="1"/>
  <c r="D31" i="2"/>
  <c r="D30" i="2" s="1"/>
  <c r="E31" i="2"/>
  <c r="E30" i="2" s="1"/>
  <c r="C28" i="2"/>
  <c r="C27" i="2" s="1"/>
  <c r="D28" i="2"/>
  <c r="D27" i="2" s="1"/>
  <c r="E28" i="2"/>
  <c r="E27" i="2" s="1"/>
  <c r="C25" i="2"/>
  <c r="C24" i="2" s="1"/>
  <c r="D25" i="2"/>
  <c r="D24" i="2" s="1"/>
  <c r="E25" i="2"/>
  <c r="E24" i="2" s="1"/>
  <c r="C49" i="2"/>
  <c r="C48" i="2" s="1"/>
  <c r="D49" i="2"/>
  <c r="D48" i="2" s="1"/>
  <c r="E49" i="2"/>
  <c r="E48" i="2" s="1"/>
  <c r="C46" i="2"/>
  <c r="C45" i="2" s="1"/>
  <c r="D46" i="2"/>
  <c r="D45" i="2" s="1"/>
  <c r="E46" i="2"/>
  <c r="E45" i="2" s="1"/>
  <c r="C42" i="2"/>
  <c r="C41" i="2" s="1"/>
  <c r="D42" i="2"/>
  <c r="D41" i="2" s="1"/>
  <c r="E42" i="2"/>
  <c r="E41" i="2" s="1"/>
  <c r="C19" i="2"/>
  <c r="D19" i="2"/>
  <c r="E19" i="2"/>
  <c r="C17" i="2"/>
  <c r="D17" i="2"/>
  <c r="E17" i="2"/>
  <c r="C15" i="2"/>
  <c r="D15" i="2"/>
  <c r="E15" i="2"/>
  <c r="C13" i="2"/>
  <c r="D13" i="2"/>
  <c r="E13" i="2"/>
  <c r="C11" i="2"/>
  <c r="D11" i="2"/>
  <c r="E11" i="2"/>
  <c r="C9" i="2"/>
  <c r="D9" i="2"/>
  <c r="E9" i="2"/>
  <c r="E8" i="2" l="1"/>
  <c r="E7" i="2" s="1"/>
  <c r="C44" i="2"/>
  <c r="C40" i="2" s="1"/>
  <c r="D44" i="2"/>
  <c r="D40" i="2" s="1"/>
  <c r="D23" i="2"/>
  <c r="D22" i="2" s="1"/>
  <c r="C8" i="2"/>
  <c r="C7" i="2" s="1"/>
  <c r="D8" i="2"/>
  <c r="D7" i="2" s="1"/>
  <c r="E44" i="2"/>
  <c r="E40" i="2" s="1"/>
  <c r="E23" i="2"/>
  <c r="C23" i="2"/>
  <c r="E67" i="2"/>
  <c r="D67" i="2"/>
  <c r="C67" i="2"/>
  <c r="D21" i="2" l="1"/>
  <c r="D6" i="2"/>
  <c r="C22" i="2"/>
  <c r="C21" i="2"/>
  <c r="C6" i="2" s="1"/>
  <c r="E22" i="2"/>
  <c r="E21" i="2"/>
  <c r="E6" i="2" s="1"/>
  <c r="E126" i="2" s="1"/>
  <c r="C117" i="2"/>
  <c r="C116" i="2" s="1"/>
  <c r="C115" i="2" s="1"/>
  <c r="D117" i="2"/>
  <c r="D116" i="2" s="1"/>
  <c r="D115" i="2" s="1"/>
  <c r="D113" i="2" l="1"/>
  <c r="D112" i="2" s="1"/>
  <c r="D111" i="2" s="1"/>
  <c r="D104" i="2"/>
  <c r="D103" i="2" s="1"/>
  <c r="C94" i="2"/>
  <c r="C93" i="2" s="1"/>
  <c r="D94" i="2"/>
  <c r="D93" i="2" s="1"/>
  <c r="D98" i="2" l="1"/>
  <c r="D97" i="2" s="1"/>
  <c r="D109" i="2"/>
  <c r="D108" i="2" s="1"/>
  <c r="C109" i="2"/>
  <c r="C108" i="2" s="1"/>
  <c r="D96" i="2" l="1"/>
  <c r="C104" i="2" l="1"/>
  <c r="C103" i="2" s="1"/>
  <c r="C98" i="2"/>
  <c r="C97" i="2" s="1"/>
  <c r="C96" i="2" s="1"/>
  <c r="C113" i="2"/>
  <c r="C112" i="2" s="1"/>
  <c r="C111" i="2" s="1"/>
  <c r="C91" i="2" l="1"/>
  <c r="C90" i="2" s="1"/>
  <c r="C89" i="2" s="1"/>
  <c r="D91" i="2"/>
  <c r="D90" i="2" s="1"/>
  <c r="D89" i="2" s="1"/>
  <c r="C88" i="2" l="1"/>
  <c r="C87" i="2" s="1"/>
  <c r="D88" i="2"/>
  <c r="D87" i="2" s="1"/>
  <c r="D126" i="2" l="1"/>
  <c r="C126" i="2"/>
</calcChain>
</file>

<file path=xl/sharedStrings.xml><?xml version="1.0" encoding="utf-8"?>
<sst xmlns="http://schemas.openxmlformats.org/spreadsheetml/2006/main" count="250" uniqueCount="221">
  <si>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</si>
  <si>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</si>
  <si>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</si>
  <si>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</si>
  <si>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</si>
  <si>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</si>
  <si>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</si>
  <si>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</si>
  <si>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</si>
  <si>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</si>
  <si>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</si>
  <si>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</si>
  <si>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</si>
  <si>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</si>
  <si>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</si>
  <si>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</si>
  <si>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</si>
  <si>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</si>
  <si>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</si>
  <si>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</si>
  <si>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</si>
  <si>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</si>
  <si>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</si>
  <si>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</si>
  <si>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</si>
  <si>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</si>
  <si>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</si>
  <si>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</si>
  <si>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</si>
  <si>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</si>
  <si>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</si>
  <si>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</si>
  <si>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</si>
  <si>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</si>
  <si>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</si>
  <si>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</si>
  <si>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</si>
  <si>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</si>
  <si>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</si>
  <si>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</si>
  <si>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</si>
  <si>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</si>
  <si>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</si>
  <si>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</si>
  <si>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</si>
  <si>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</si>
  <si>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</si>
  <si>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</si>
  <si>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</si>
  <si>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</si>
  <si>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</si>
  <si>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</si>
  <si>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</si>
  <si>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</si>
  <si>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</si>
  <si>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</si>
  <si>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</si>
  <si>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</si>
  <si>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</si>
  <si>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</si>
  <si>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</si>
  <si>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</si>
  <si>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</si>
  <si>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</si>
  <si>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</si>
  <si>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</si>
  <si>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</si>
  <si>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</si>
  <si>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</si>
  <si>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</si>
  <si>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</si>
  <si>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</si>
  <si>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</si>
  <si>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</si>
  <si>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</si>
  <si>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</si>
  <si>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</si>
  <si>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</si>
  <si>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</si>
  <si>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</si>
  <si>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</si>
  <si>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</si>
  <si>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</si>
  <si>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</si>
  <si>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</si>
  <si>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</si>
  <si>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</si>
  <si>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</si>
  <si>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</si>
  <si>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</si>
  <si>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</si>
  <si>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</si>
  <si>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</si>
  <si>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</si>
  <si>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</si>
  <si>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</si>
  <si>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</si>
  <si>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</si>
  <si>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</si>
  <si>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</si>
  <si>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</si>
  <si>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</si>
  <si>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</si>
  <si>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</si>
  <si>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</si>
  <si>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</si>
  <si>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</si>
  <si>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</si>
  <si>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</si>
  <si>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</si>
  <si>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</si>
  <si>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</si>
  <si>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</si>
  <si>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</si>
  <si>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</si>
  <si>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</si>
  <si>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</si>
  <si>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</si>
  <si>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</si>
  <si>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</si>
  <si>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</si>
  <si>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</si>
  <si>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</si>
  <si>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</si>
  <si>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</si>
  <si>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</si>
  <si>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</si>
  <si>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</si>
  <si>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</si>
  <si>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</si>
  <si>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</si>
  <si>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</si>
  <si>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</si>
  <si>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</si>
  <si>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</si>
  <si>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</si>
  <si>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</si>
  <si>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</si>
  <si>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</si>
  <si>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</si>
  <si>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</si>
  <si>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</si>
  <si>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</si>
  <si>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</si>
  <si>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</si>
  <si>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</si>
  <si>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</si>
  <si>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</si>
  <si>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</si>
  <si>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</si>
  <si>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</si>
  <si>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</si>
  <si>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</si>
  <si>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</si>
  <si>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</si>
  <si>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</si>
  <si>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</si>
  <si>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</si>
  <si>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</si>
  <si>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</si>
  <si>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</si>
  <si>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</si>
  <si>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</si>
  <si>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</si>
  <si>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 xml:space="preserve">000 1 01 02130 01 0000 110
</t>
  </si>
  <si>
    <t xml:space="preserve">000 1 01 02140 01 0000 110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</si>
  <si>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</si>
  <si>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</si>
  <si>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</si>
  <si>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</si>
  <si>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</si>
  <si>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</si>
  <si>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</si>
  <si>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192 1 11 05035 13 0000 120</t>
  </si>
  <si>
    <t>192 1 13 01995 13 0001 130</t>
  </si>
  <si>
    <t xml:space="preserve">192 1 13 02065 13 0000 130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</si>
  <si>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</si>
  <si>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</si>
  <si>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</si>
  <si>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</si>
  <si>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</si>
  <si>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</si>
  <si>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</si>
  <si>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</si>
  <si>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</si>
  <si>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</si>
  <si>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</si>
  <si>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</si>
  <si>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</si>
  <si>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</si>
  <si>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</si>
  <si>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</si>
  <si>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</si>
  <si>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</si>
  <si>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 xml:space="preserve">000 2 02 40000 00 0000 150
</t>
  </si>
  <si>
    <t>Иные межбюджетные трансферты</t>
  </si>
  <si>
    <t xml:space="preserve">000 2 02 49999 00 0000 150
</t>
  </si>
  <si>
    <t>Прочие межбюджетные трансферты, передаваемые бюджетам</t>
  </si>
  <si>
    <t xml:space="preserve">000 2 02 49999 13 0000 150
</t>
  </si>
  <si>
    <t xml:space="preserve">Прочие межбюджетные трансферты, передаваемые бюджетам городских поселений
</t>
  </si>
  <si>
    <t xml:space="preserve">192 2 02 49999 13 0000 150
</t>
  </si>
  <si>
    <t xml:space="preserve">Прочие безвозмездные поступления в бюджеты городских поселений
</t>
  </si>
  <si>
    <t xml:space="preserve">000 2 07 05000 13 0000 150
</t>
  </si>
  <si>
    <t xml:space="preserve">000 2 07 00000 00 0000 000
</t>
  </si>
  <si>
    <t xml:space="preserve">Прочие безвозмездные поступления.
</t>
  </si>
  <si>
    <t xml:space="preserve">192 2 07 05030 13 0000 150
</t>
  </si>
  <si>
    <t xml:space="preserve">000 2 07 05030 13 0000 150
</t>
  </si>
  <si>
    <t>Доходы бюджета Приволжского городского поселения по кодам классификации доходов бюджетов                                                     на 2025 год и на плановый период 2026 и 2027 годов</t>
  </si>
  <si>
    <t>2027 год</t>
  </si>
  <si>
    <t>Ед.измерения: руб.</t>
  </si>
  <si>
    <t xml:space="preserve">000 2 02 15009 00 0000 150
</t>
  </si>
  <si>
    <t xml:space="preserve">Дотации бюджетам на частичную компенсацию дополнительных расходов на повышение оплаты труда работников бюджетной сферы и иные цели
000
2 02 15009 13 0000 150
</t>
  </si>
  <si>
    <t>000 2 02 15009 13 0000 150</t>
  </si>
  <si>
    <t xml:space="preserve"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
</t>
  </si>
  <si>
    <t>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</t>
  </si>
  <si>
    <t>192 2 02 15009 13 0000 150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</si>
  <si>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</si>
  <si>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</si>
  <si>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</si>
  <si>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18.12.2024 № 50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2025 год                                                                                                                                                                                             и на плановый период 2026 и 2027 годов»                                                        </t>
  </si>
  <si>
    <t>(в редакции решения Совета от 27.02.2025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</si>
</sst>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2" borderId="0" xfId="0" applyFill="1"/>
    <xf numFmtId="0" fontId="7" fillId="2" borderId="0" xfId="0" applyFont="1" applyFill="1"/>
    <xf numFmtId="0" fontId="6" fillId="2" borderId="0" xfId="0" applyFont="1" applyFill="1"/>
    <xf numFmtId="0" fontId="0" fillId="2" borderId="0" xfId="0" applyFill="1" applyAlignment="1">
      <alignment horizontal="center"/>
    </xf>
    <xf numFmtId="0" fontId="0" fillId="0" borderId="0" xfId="0" applyFill="1"/>
    <xf numFmtId="0" fontId="7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13" fillId="0" borderId="0" xfId="0" applyFont="1" applyFill="1"/>
    <xf numFmtId="0" fontId="10" fillId="0" borderId="0" xfId="0" applyFont="1" applyFill="1" applyAlignment="1">
      <alignment wrapText="1"/>
    </xf>
    <xf numFmtId="0" fontId="1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12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tabSelected="1" zoomScaleNormal="100" workbookViewId="0">
      <selection activeCell="C9" sqref="C9"/>
    </sheetView>
  </sheetViews>
  <sheetFormatPr defaultRowHeight="15" x14ac:dyDescent="0.25"/>
  <cols>
    <col min="1" max="1" width="30.85546875" style="1" customWidth="1"/>
    <col min="2" max="2" width="45" style="2" customWidth="1"/>
    <col min="3" max="3" width="23.140625" style="3" customWidth="1"/>
    <col min="4" max="4" width="22.140625" style="4" customWidth="1"/>
    <col min="5" max="5" width="22.28515625" style="1" customWidth="1"/>
    <col min="6" max="16384" width="9.140625" style="1"/>
  </cols>
  <sheetData>
    <row r="1" spans="1:5" ht="89.25" customHeight="1" x14ac:dyDescent="0.25">
      <c r="A1" s="5"/>
      <c r="B1" s="6"/>
      <c r="C1" s="7" t="s">
        <v>219</v>
      </c>
      <c r="D1" s="7"/>
      <c r="E1" s="7"/>
    </row>
    <row r="2" spans="1:5" ht="39.75" customHeight="1" x14ac:dyDescent="0.3">
      <c r="A2" s="8" t="s">
        <v>207</v>
      </c>
      <c r="B2" s="9"/>
      <c r="C2" s="10"/>
      <c r="D2" s="10"/>
      <c r="E2" s="11"/>
    </row>
    <row r="3" spans="1:5" ht="20.25" customHeight="1" x14ac:dyDescent="0.25">
      <c r="A3" s="12" t="s">
        <v>220</v>
      </c>
      <c r="B3" s="13"/>
      <c r="C3" s="13"/>
      <c r="D3" s="13"/>
      <c r="E3" s="13"/>
    </row>
    <row r="4" spans="1:5" ht="14.25" customHeight="1" x14ac:dyDescent="0.25">
      <c r="A4" s="12"/>
      <c r="B4" s="14"/>
      <c r="C4" s="14"/>
      <c r="D4" s="14"/>
      <c r="E4" s="15" t="s">
        <v>209</v>
      </c>
    </row>
    <row r="5" spans="1:5" ht="47.25" x14ac:dyDescent="0.25">
      <c r="A5" s="16" t="s">
        <v>0</v>
      </c>
      <c r="B5" s="16" t="s">
        <v>1</v>
      </c>
      <c r="C5" s="17" t="s">
        <v>162</v>
      </c>
      <c r="D5" s="17" t="s">
        <v>172</v>
      </c>
      <c r="E5" s="18" t="s">
        <v>208</v>
      </c>
    </row>
    <row r="6" spans="1:5" ht="31.5" x14ac:dyDescent="0.25">
      <c r="A6" s="19" t="s">
        <v>2</v>
      </c>
      <c r="B6" s="20" t="s">
        <v>3</v>
      </c>
      <c r="C6" s="21">
        <f t="shared" ref="C6:E6" si="0">C7+C21+C40+C51+C67+C78+C36</f>
        <v>135657749.93000001</v>
      </c>
      <c r="D6" s="21">
        <f t="shared" si="0"/>
        <v>142063999.93000001</v>
      </c>
      <c r="E6" s="21">
        <f t="shared" si="0"/>
        <v>148582049.93000001</v>
      </c>
    </row>
    <row r="7" spans="1:5" ht="15.75" x14ac:dyDescent="0.25">
      <c r="A7" s="19" t="s">
        <v>4</v>
      </c>
      <c r="B7" s="20" t="s">
        <v>5</v>
      </c>
      <c r="C7" s="21">
        <f t="shared" ref="C7:E7" si="1">SUM(C8)</f>
        <v>119369250</v>
      </c>
      <c r="D7" s="21">
        <f t="shared" si="1"/>
        <v>125584200</v>
      </c>
      <c r="E7" s="21">
        <f t="shared" si="1"/>
        <v>131872950</v>
      </c>
    </row>
    <row r="8" spans="1:5" ht="23.25" customHeight="1" x14ac:dyDescent="0.25">
      <c r="A8" s="22" t="s">
        <v>6</v>
      </c>
      <c r="B8" s="23" t="s">
        <v>7</v>
      </c>
      <c r="C8" s="24">
        <f t="shared" ref="C8:E8" si="2">SUM(C9+C11+C13+C15+C17+C19)</f>
        <v>119369250</v>
      </c>
      <c r="D8" s="24">
        <f t="shared" si="2"/>
        <v>125584200</v>
      </c>
      <c r="E8" s="24">
        <f t="shared" si="2"/>
        <v>131872950</v>
      </c>
    </row>
    <row r="9" spans="1:5" ht="156.75" customHeight="1" x14ac:dyDescent="0.25">
      <c r="A9" s="22" t="s">
        <v>61</v>
      </c>
      <c r="B9" s="23" t="s">
        <v>176</v>
      </c>
      <c r="C9" s="24">
        <f t="shared" ref="C9:E9" si="3">C10</f>
        <v>110085300</v>
      </c>
      <c r="D9" s="24">
        <f t="shared" si="3"/>
        <v>115817850</v>
      </c>
      <c r="E9" s="24">
        <f t="shared" si="3"/>
        <v>121626000</v>
      </c>
    </row>
    <row r="10" spans="1:5" ht="166.5" customHeight="1" x14ac:dyDescent="0.25">
      <c r="A10" s="22" t="s">
        <v>8</v>
      </c>
      <c r="B10" s="23" t="s">
        <v>176</v>
      </c>
      <c r="C10" s="24">
        <v>110085300</v>
      </c>
      <c r="D10" s="25">
        <v>115817850</v>
      </c>
      <c r="E10" s="25">
        <v>121626000</v>
      </c>
    </row>
    <row r="11" spans="1:5" ht="174.75" customHeight="1" x14ac:dyDescent="0.25">
      <c r="A11" s="22" t="s">
        <v>62</v>
      </c>
      <c r="B11" s="23" t="s">
        <v>63</v>
      </c>
      <c r="C11" s="24">
        <f t="shared" ref="C11:E11" si="4">C12</f>
        <v>2285100</v>
      </c>
      <c r="D11" s="24">
        <f t="shared" si="4"/>
        <v>2404350</v>
      </c>
      <c r="E11" s="24">
        <f t="shared" si="4"/>
        <v>2524500</v>
      </c>
    </row>
    <row r="12" spans="1:5" ht="143.25" customHeight="1" x14ac:dyDescent="0.25">
      <c r="A12" s="22" t="s">
        <v>9</v>
      </c>
      <c r="B12" s="23" t="s">
        <v>63</v>
      </c>
      <c r="C12" s="24">
        <v>2285100</v>
      </c>
      <c r="D12" s="25">
        <v>2404350</v>
      </c>
      <c r="E12" s="25">
        <v>2524500</v>
      </c>
    </row>
    <row r="13" spans="1:5" ht="66.75" customHeight="1" x14ac:dyDescent="0.25">
      <c r="A13" s="22" t="s">
        <v>64</v>
      </c>
      <c r="B13" s="23" t="s">
        <v>177</v>
      </c>
      <c r="C13" s="24">
        <f t="shared" ref="C13:E13" si="5">C14</f>
        <v>573300</v>
      </c>
      <c r="D13" s="24">
        <f t="shared" si="5"/>
        <v>603450</v>
      </c>
      <c r="E13" s="24">
        <f t="shared" si="5"/>
        <v>633150</v>
      </c>
    </row>
    <row r="14" spans="1:5" ht="66" customHeight="1" x14ac:dyDescent="0.25">
      <c r="A14" s="22" t="s">
        <v>10</v>
      </c>
      <c r="B14" s="23" t="s">
        <v>177</v>
      </c>
      <c r="C14" s="24">
        <v>573300</v>
      </c>
      <c r="D14" s="25">
        <v>603450</v>
      </c>
      <c r="E14" s="25">
        <v>633150</v>
      </c>
    </row>
    <row r="15" spans="1:5" ht="212.25" customHeight="1" x14ac:dyDescent="0.25">
      <c r="A15" s="22" t="s">
        <v>149</v>
      </c>
      <c r="B15" s="23" t="s">
        <v>178</v>
      </c>
      <c r="C15" s="24">
        <f t="shared" ref="C15:E15" si="6">C16</f>
        <v>5528700</v>
      </c>
      <c r="D15" s="24">
        <f t="shared" si="6"/>
        <v>5818050</v>
      </c>
      <c r="E15" s="24">
        <f t="shared" si="6"/>
        <v>6108300</v>
      </c>
    </row>
    <row r="16" spans="1:5" ht="189" customHeight="1" x14ac:dyDescent="0.25">
      <c r="A16" s="22" t="s">
        <v>148</v>
      </c>
      <c r="B16" s="23" t="s">
        <v>178</v>
      </c>
      <c r="C16" s="24">
        <v>5528700</v>
      </c>
      <c r="D16" s="25">
        <v>5818050</v>
      </c>
      <c r="E16" s="25">
        <v>6108300</v>
      </c>
    </row>
    <row r="17" spans="1:5" ht="116.25" customHeight="1" x14ac:dyDescent="0.25">
      <c r="A17" s="22" t="s">
        <v>164</v>
      </c>
      <c r="B17" s="23" t="s">
        <v>216</v>
      </c>
      <c r="C17" s="24">
        <f t="shared" ref="C17:E17" si="7">C18</f>
        <v>733950</v>
      </c>
      <c r="D17" s="24">
        <f t="shared" si="7"/>
        <v>769500</v>
      </c>
      <c r="E17" s="24">
        <f t="shared" si="7"/>
        <v>802800</v>
      </c>
    </row>
    <row r="18" spans="1:5" ht="120" customHeight="1" x14ac:dyDescent="0.25">
      <c r="A18" s="22" t="s">
        <v>163</v>
      </c>
      <c r="B18" s="23" t="s">
        <v>216</v>
      </c>
      <c r="C18" s="24">
        <v>733950</v>
      </c>
      <c r="D18" s="25">
        <v>769500</v>
      </c>
      <c r="E18" s="25">
        <v>802800</v>
      </c>
    </row>
    <row r="19" spans="1:5" ht="94.5" customHeight="1" x14ac:dyDescent="0.25">
      <c r="A19" s="22" t="s">
        <v>165</v>
      </c>
      <c r="B19" s="23" t="s">
        <v>217</v>
      </c>
      <c r="C19" s="24">
        <f t="shared" ref="C19:E19" si="8">C20</f>
        <v>162900</v>
      </c>
      <c r="D19" s="24">
        <f t="shared" si="8"/>
        <v>171000</v>
      </c>
      <c r="E19" s="24">
        <f t="shared" si="8"/>
        <v>178200</v>
      </c>
    </row>
    <row r="20" spans="1:5" ht="110.25" customHeight="1" x14ac:dyDescent="0.25">
      <c r="A20" s="22" t="s">
        <v>166</v>
      </c>
      <c r="B20" s="23" t="s">
        <v>218</v>
      </c>
      <c r="C20" s="24">
        <v>162900</v>
      </c>
      <c r="D20" s="25">
        <v>171000</v>
      </c>
      <c r="E20" s="25">
        <v>178200</v>
      </c>
    </row>
    <row r="21" spans="1:5" ht="49.5" customHeight="1" x14ac:dyDescent="0.25">
      <c r="A21" s="19" t="s">
        <v>11</v>
      </c>
      <c r="B21" s="20" t="s">
        <v>141</v>
      </c>
      <c r="C21" s="21">
        <f t="shared" ref="C21:E21" si="9">SUM(C23)</f>
        <v>2786500</v>
      </c>
      <c r="D21" s="21">
        <f t="shared" si="9"/>
        <v>2881800</v>
      </c>
      <c r="E21" s="21">
        <f t="shared" si="9"/>
        <v>3013100</v>
      </c>
    </row>
    <row r="22" spans="1:5" ht="50.25" customHeight="1" x14ac:dyDescent="0.25">
      <c r="A22" s="22" t="s">
        <v>65</v>
      </c>
      <c r="B22" s="23" t="s">
        <v>66</v>
      </c>
      <c r="C22" s="24">
        <f t="shared" ref="C22:E22" si="10">SUM(C23)</f>
        <v>2786500</v>
      </c>
      <c r="D22" s="24">
        <f t="shared" si="10"/>
        <v>2881800</v>
      </c>
      <c r="E22" s="24">
        <f t="shared" si="10"/>
        <v>3013100</v>
      </c>
    </row>
    <row r="23" spans="1:5" ht="48" customHeight="1" x14ac:dyDescent="0.25">
      <c r="A23" s="22" t="s">
        <v>167</v>
      </c>
      <c r="B23" s="23" t="s">
        <v>66</v>
      </c>
      <c r="C23" s="24">
        <f t="shared" ref="C23:E23" si="11">C24+C27+C30+C33</f>
        <v>2786500</v>
      </c>
      <c r="D23" s="24">
        <f t="shared" si="11"/>
        <v>2881800</v>
      </c>
      <c r="E23" s="24">
        <f t="shared" si="11"/>
        <v>3013100</v>
      </c>
    </row>
    <row r="24" spans="1:5" ht="96" customHeight="1" x14ac:dyDescent="0.25">
      <c r="A24" s="22" t="s">
        <v>67</v>
      </c>
      <c r="B24" s="23" t="s">
        <v>68</v>
      </c>
      <c r="C24" s="24">
        <f t="shared" ref="C24:E24" si="12">SUM(C25)</f>
        <v>1484600</v>
      </c>
      <c r="D24" s="24">
        <f t="shared" si="12"/>
        <v>1516300</v>
      </c>
      <c r="E24" s="24">
        <f t="shared" si="12"/>
        <v>1586200</v>
      </c>
    </row>
    <row r="25" spans="1:5" ht="161.25" customHeight="1" x14ac:dyDescent="0.25">
      <c r="A25" s="22" t="s">
        <v>69</v>
      </c>
      <c r="B25" s="23" t="s">
        <v>50</v>
      </c>
      <c r="C25" s="24">
        <f t="shared" ref="C25:E25" si="13">SUM(C26)</f>
        <v>1484600</v>
      </c>
      <c r="D25" s="24">
        <f t="shared" si="13"/>
        <v>1516300</v>
      </c>
      <c r="E25" s="24">
        <f t="shared" si="13"/>
        <v>1586200</v>
      </c>
    </row>
    <row r="26" spans="1:5" ht="162" customHeight="1" x14ac:dyDescent="0.25">
      <c r="A26" s="22" t="s">
        <v>168</v>
      </c>
      <c r="B26" s="23" t="s">
        <v>50</v>
      </c>
      <c r="C26" s="24">
        <v>1484600</v>
      </c>
      <c r="D26" s="24">
        <v>1516300</v>
      </c>
      <c r="E26" s="25">
        <v>1586200</v>
      </c>
    </row>
    <row r="27" spans="1:5" ht="128.25" customHeight="1" x14ac:dyDescent="0.25">
      <c r="A27" s="22" t="s">
        <v>70</v>
      </c>
      <c r="B27" s="23" t="s">
        <v>72</v>
      </c>
      <c r="C27" s="24">
        <f t="shared" ref="C27:E27" si="14">SUM(C28)</f>
        <v>7600</v>
      </c>
      <c r="D27" s="24">
        <f t="shared" si="14"/>
        <v>7900</v>
      </c>
      <c r="E27" s="24">
        <f t="shared" si="14"/>
        <v>8200</v>
      </c>
    </row>
    <row r="28" spans="1:5" ht="197.25" customHeight="1" x14ac:dyDescent="0.25">
      <c r="A28" s="22" t="s">
        <v>71</v>
      </c>
      <c r="B28" s="23" t="s">
        <v>51</v>
      </c>
      <c r="C28" s="24">
        <f t="shared" ref="C28:E28" si="15">SUM(C29)</f>
        <v>7600</v>
      </c>
      <c r="D28" s="24">
        <f t="shared" si="15"/>
        <v>7900</v>
      </c>
      <c r="E28" s="24">
        <f t="shared" si="15"/>
        <v>8200</v>
      </c>
    </row>
    <row r="29" spans="1:5" ht="191.25" customHeight="1" x14ac:dyDescent="0.25">
      <c r="A29" s="22" t="s">
        <v>171</v>
      </c>
      <c r="B29" s="23" t="s">
        <v>51</v>
      </c>
      <c r="C29" s="24">
        <v>7600</v>
      </c>
      <c r="D29" s="24">
        <v>7900</v>
      </c>
      <c r="E29" s="25">
        <v>8200</v>
      </c>
    </row>
    <row r="30" spans="1:5" ht="111.75" customHeight="1" x14ac:dyDescent="0.25">
      <c r="A30" s="22" t="s">
        <v>73</v>
      </c>
      <c r="B30" s="23" t="s">
        <v>74</v>
      </c>
      <c r="C30" s="24">
        <f t="shared" ref="C30:E31" si="16">C31</f>
        <v>1525300</v>
      </c>
      <c r="D30" s="24">
        <f t="shared" si="16"/>
        <v>1589300</v>
      </c>
      <c r="E30" s="24">
        <f t="shared" si="16"/>
        <v>1659300</v>
      </c>
    </row>
    <row r="31" spans="1:5" ht="189.75" customHeight="1" x14ac:dyDescent="0.25">
      <c r="A31" s="22" t="s">
        <v>75</v>
      </c>
      <c r="B31" s="23" t="s">
        <v>52</v>
      </c>
      <c r="C31" s="24">
        <f t="shared" si="16"/>
        <v>1525300</v>
      </c>
      <c r="D31" s="24">
        <f t="shared" si="16"/>
        <v>1589300</v>
      </c>
      <c r="E31" s="24">
        <f t="shared" si="16"/>
        <v>1659300</v>
      </c>
    </row>
    <row r="32" spans="1:5" ht="179.25" customHeight="1" x14ac:dyDescent="0.25">
      <c r="A32" s="22" t="s">
        <v>170</v>
      </c>
      <c r="B32" s="23" t="s">
        <v>52</v>
      </c>
      <c r="C32" s="24">
        <v>1525300</v>
      </c>
      <c r="D32" s="24">
        <v>1589300</v>
      </c>
      <c r="E32" s="25">
        <v>1659300</v>
      </c>
    </row>
    <row r="33" spans="1:5" ht="98.25" customHeight="1" x14ac:dyDescent="0.25">
      <c r="A33" s="22" t="s">
        <v>76</v>
      </c>
      <c r="B33" s="23" t="s">
        <v>77</v>
      </c>
      <c r="C33" s="24">
        <f t="shared" ref="C33:E33" si="17">SUM(C34)</f>
        <v>-231000</v>
      </c>
      <c r="D33" s="24">
        <f t="shared" si="17"/>
        <v>-231700</v>
      </c>
      <c r="E33" s="24">
        <f t="shared" si="17"/>
        <v>-240600</v>
      </c>
    </row>
    <row r="34" spans="1:5" ht="157.5" customHeight="1" x14ac:dyDescent="0.25">
      <c r="A34" s="22" t="s">
        <v>78</v>
      </c>
      <c r="B34" s="23" t="s">
        <v>53</v>
      </c>
      <c r="C34" s="24">
        <f t="shared" ref="C34:E34" si="18">SUM(C35)</f>
        <v>-231000</v>
      </c>
      <c r="D34" s="24">
        <f t="shared" si="18"/>
        <v>-231700</v>
      </c>
      <c r="E34" s="24">
        <f t="shared" si="18"/>
        <v>-240600</v>
      </c>
    </row>
    <row r="35" spans="1:5" ht="157.5" customHeight="1" x14ac:dyDescent="0.25">
      <c r="A35" s="22" t="s">
        <v>169</v>
      </c>
      <c r="B35" s="23" t="s">
        <v>53</v>
      </c>
      <c r="C35" s="24">
        <v>-231000</v>
      </c>
      <c r="D35" s="24">
        <v>-231700</v>
      </c>
      <c r="E35" s="25">
        <v>-240600</v>
      </c>
    </row>
    <row r="36" spans="1:5" ht="15.75" hidden="1" x14ac:dyDescent="0.25">
      <c r="A36" s="19" t="s">
        <v>58</v>
      </c>
      <c r="B36" s="20" t="s">
        <v>59</v>
      </c>
      <c r="C36" s="21">
        <f t="shared" ref="C36:E36" si="19">SUM(C37)</f>
        <v>0</v>
      </c>
      <c r="D36" s="21">
        <f t="shared" si="19"/>
        <v>0</v>
      </c>
      <c r="E36" s="21">
        <f t="shared" si="19"/>
        <v>0</v>
      </c>
    </row>
    <row r="37" spans="1:5" ht="19.5" hidden="1" customHeight="1" x14ac:dyDescent="0.25">
      <c r="A37" s="22" t="s">
        <v>79</v>
      </c>
      <c r="B37" s="23" t="s">
        <v>80</v>
      </c>
      <c r="C37" s="24">
        <f t="shared" ref="C37:E37" si="20">SUM(C38)</f>
        <v>0</v>
      </c>
      <c r="D37" s="24">
        <f t="shared" si="20"/>
        <v>0</v>
      </c>
      <c r="E37" s="24">
        <f t="shared" si="20"/>
        <v>0</v>
      </c>
    </row>
    <row r="38" spans="1:5" ht="20.25" hidden="1" customHeight="1" x14ac:dyDescent="0.25">
      <c r="A38" s="22" t="s">
        <v>81</v>
      </c>
      <c r="B38" s="23" t="s">
        <v>80</v>
      </c>
      <c r="C38" s="24">
        <f t="shared" ref="C38:E38" si="21">C39</f>
        <v>0</v>
      </c>
      <c r="D38" s="24">
        <f t="shared" si="21"/>
        <v>0</v>
      </c>
      <c r="E38" s="24">
        <f t="shared" si="21"/>
        <v>0</v>
      </c>
    </row>
    <row r="39" spans="1:5" ht="63" hidden="1" customHeight="1" x14ac:dyDescent="0.25">
      <c r="A39" s="22" t="s">
        <v>60</v>
      </c>
      <c r="B39" s="23" t="s">
        <v>179</v>
      </c>
      <c r="C39" s="24">
        <v>0</v>
      </c>
      <c r="D39" s="25">
        <v>0</v>
      </c>
      <c r="E39" s="25">
        <v>0</v>
      </c>
    </row>
    <row r="40" spans="1:5" ht="18" customHeight="1" x14ac:dyDescent="0.25">
      <c r="A40" s="19" t="s">
        <v>12</v>
      </c>
      <c r="B40" s="20" t="s">
        <v>13</v>
      </c>
      <c r="C40" s="21">
        <f t="shared" ref="C40:E40" si="22">C41+C44</f>
        <v>7197000</v>
      </c>
      <c r="D40" s="21">
        <f t="shared" si="22"/>
        <v>7268000</v>
      </c>
      <c r="E40" s="21">
        <f t="shared" si="22"/>
        <v>7341000</v>
      </c>
    </row>
    <row r="41" spans="1:5" ht="18" customHeight="1" x14ac:dyDescent="0.25">
      <c r="A41" s="22" t="s">
        <v>82</v>
      </c>
      <c r="B41" s="23" t="s">
        <v>83</v>
      </c>
      <c r="C41" s="24">
        <f t="shared" ref="C41:E41" si="23">SUM(C42)</f>
        <v>3544000</v>
      </c>
      <c r="D41" s="24">
        <f t="shared" si="23"/>
        <v>3615000</v>
      </c>
      <c r="E41" s="24">
        <f t="shared" si="23"/>
        <v>3688000</v>
      </c>
    </row>
    <row r="42" spans="1:5" ht="62.25" customHeight="1" x14ac:dyDescent="0.25">
      <c r="A42" s="22" t="s">
        <v>84</v>
      </c>
      <c r="B42" s="23" t="s">
        <v>85</v>
      </c>
      <c r="C42" s="24">
        <f t="shared" ref="C42:E42" si="24">C43</f>
        <v>3544000</v>
      </c>
      <c r="D42" s="24">
        <f t="shared" si="24"/>
        <v>3615000</v>
      </c>
      <c r="E42" s="24">
        <f t="shared" si="24"/>
        <v>3688000</v>
      </c>
    </row>
    <row r="43" spans="1:5" ht="65.25" customHeight="1" x14ac:dyDescent="0.25">
      <c r="A43" s="22" t="s">
        <v>14</v>
      </c>
      <c r="B43" s="23" t="s">
        <v>85</v>
      </c>
      <c r="C43" s="24">
        <v>3544000</v>
      </c>
      <c r="D43" s="25">
        <v>3615000</v>
      </c>
      <c r="E43" s="25">
        <v>3688000</v>
      </c>
    </row>
    <row r="44" spans="1:5" ht="15.75" x14ac:dyDescent="0.25">
      <c r="A44" s="22" t="s">
        <v>86</v>
      </c>
      <c r="B44" s="23" t="s">
        <v>15</v>
      </c>
      <c r="C44" s="24">
        <f t="shared" ref="C44:E44" si="25">SUM(C45+C48)</f>
        <v>3653000</v>
      </c>
      <c r="D44" s="24">
        <f t="shared" si="25"/>
        <v>3653000</v>
      </c>
      <c r="E44" s="24">
        <f t="shared" si="25"/>
        <v>3653000</v>
      </c>
    </row>
    <row r="45" spans="1:5" ht="18.75" customHeight="1" x14ac:dyDescent="0.25">
      <c r="A45" s="22" t="s">
        <v>87</v>
      </c>
      <c r="B45" s="23" t="s">
        <v>88</v>
      </c>
      <c r="C45" s="24">
        <f t="shared" ref="C45:E45" si="26">SUM(C46)</f>
        <v>1942000</v>
      </c>
      <c r="D45" s="24">
        <f t="shared" si="26"/>
        <v>1942000</v>
      </c>
      <c r="E45" s="24">
        <f t="shared" si="26"/>
        <v>1942000</v>
      </c>
    </row>
    <row r="46" spans="1:5" ht="63" x14ac:dyDescent="0.25">
      <c r="A46" s="22" t="s">
        <v>90</v>
      </c>
      <c r="B46" s="23" t="s">
        <v>89</v>
      </c>
      <c r="C46" s="24">
        <f t="shared" ref="C46:E46" si="27">C47</f>
        <v>1942000</v>
      </c>
      <c r="D46" s="24">
        <f t="shared" si="27"/>
        <v>1942000</v>
      </c>
      <c r="E46" s="24">
        <f t="shared" si="27"/>
        <v>1942000</v>
      </c>
    </row>
    <row r="47" spans="1:5" ht="63" x14ac:dyDescent="0.25">
      <c r="A47" s="22" t="s">
        <v>17</v>
      </c>
      <c r="B47" s="23" t="s">
        <v>89</v>
      </c>
      <c r="C47" s="24">
        <v>1942000</v>
      </c>
      <c r="D47" s="25">
        <v>1942000</v>
      </c>
      <c r="E47" s="25">
        <v>1942000</v>
      </c>
    </row>
    <row r="48" spans="1:5" ht="18.75" customHeight="1" x14ac:dyDescent="0.25">
      <c r="A48" s="22" t="s">
        <v>91</v>
      </c>
      <c r="B48" s="23" t="s">
        <v>92</v>
      </c>
      <c r="C48" s="24">
        <f t="shared" ref="C48:E48" si="28">SUM(C49)</f>
        <v>1711000</v>
      </c>
      <c r="D48" s="24">
        <f t="shared" si="28"/>
        <v>1711000</v>
      </c>
      <c r="E48" s="24">
        <f t="shared" si="28"/>
        <v>1711000</v>
      </c>
    </row>
    <row r="49" spans="1:5" ht="62.25" customHeight="1" x14ac:dyDescent="0.25">
      <c r="A49" s="22" t="s">
        <v>93</v>
      </c>
      <c r="B49" s="23" t="s">
        <v>94</v>
      </c>
      <c r="C49" s="24">
        <f t="shared" ref="C49:E49" si="29">C50</f>
        <v>1711000</v>
      </c>
      <c r="D49" s="24">
        <f t="shared" si="29"/>
        <v>1711000</v>
      </c>
      <c r="E49" s="24">
        <f t="shared" si="29"/>
        <v>1711000</v>
      </c>
    </row>
    <row r="50" spans="1:5" ht="64.5" customHeight="1" x14ac:dyDescent="0.25">
      <c r="A50" s="22" t="s">
        <v>16</v>
      </c>
      <c r="B50" s="23" t="s">
        <v>94</v>
      </c>
      <c r="C50" s="24">
        <v>1711000</v>
      </c>
      <c r="D50" s="25">
        <v>1711000</v>
      </c>
      <c r="E50" s="25">
        <v>1711000</v>
      </c>
    </row>
    <row r="51" spans="1:5" ht="66.75" customHeight="1" x14ac:dyDescent="0.25">
      <c r="A51" s="19" t="s">
        <v>18</v>
      </c>
      <c r="B51" s="20" t="s">
        <v>19</v>
      </c>
      <c r="C51" s="21">
        <f t="shared" ref="C51:E51" si="30">C52+C63</f>
        <v>4602000</v>
      </c>
      <c r="D51" s="21">
        <f t="shared" si="30"/>
        <v>4612000</v>
      </c>
      <c r="E51" s="21">
        <f t="shared" si="30"/>
        <v>4622000</v>
      </c>
    </row>
    <row r="52" spans="1:5" ht="129.75" customHeight="1" x14ac:dyDescent="0.25">
      <c r="A52" s="22" t="s">
        <v>95</v>
      </c>
      <c r="B52" s="23" t="s">
        <v>96</v>
      </c>
      <c r="C52" s="24">
        <f t="shared" ref="C52:E52" si="31">C53+C56+C59</f>
        <v>3162000</v>
      </c>
      <c r="D52" s="24">
        <f t="shared" si="31"/>
        <v>3172000</v>
      </c>
      <c r="E52" s="24">
        <f t="shared" si="31"/>
        <v>3182000</v>
      </c>
    </row>
    <row r="53" spans="1:5" ht="95.25" customHeight="1" x14ac:dyDescent="0.25">
      <c r="A53" s="22" t="s">
        <v>97</v>
      </c>
      <c r="B53" s="23" t="s">
        <v>98</v>
      </c>
      <c r="C53" s="24">
        <f t="shared" ref="C53:E53" si="32">SUM(C54)</f>
        <v>1400000</v>
      </c>
      <c r="D53" s="24">
        <f t="shared" si="32"/>
        <v>1400000</v>
      </c>
      <c r="E53" s="24">
        <f t="shared" si="32"/>
        <v>1400000</v>
      </c>
    </row>
    <row r="54" spans="1:5" ht="113.25" customHeight="1" x14ac:dyDescent="0.25">
      <c r="A54" s="22" t="s">
        <v>99</v>
      </c>
      <c r="B54" s="23" t="s">
        <v>100</v>
      </c>
      <c r="C54" s="24">
        <f t="shared" ref="C54:E54" si="33">C55</f>
        <v>1400000</v>
      </c>
      <c r="D54" s="24">
        <f t="shared" si="33"/>
        <v>1400000</v>
      </c>
      <c r="E54" s="24">
        <f t="shared" si="33"/>
        <v>1400000</v>
      </c>
    </row>
    <row r="55" spans="1:5" ht="112.5" customHeight="1" x14ac:dyDescent="0.25">
      <c r="A55" s="22" t="s">
        <v>34</v>
      </c>
      <c r="B55" s="23" t="s">
        <v>100</v>
      </c>
      <c r="C55" s="24">
        <v>1400000</v>
      </c>
      <c r="D55" s="25">
        <v>1400000</v>
      </c>
      <c r="E55" s="25">
        <v>1400000</v>
      </c>
    </row>
    <row r="56" spans="1:5" ht="114" customHeight="1" x14ac:dyDescent="0.25">
      <c r="A56" s="22" t="s">
        <v>101</v>
      </c>
      <c r="B56" s="23" t="s">
        <v>102</v>
      </c>
      <c r="C56" s="24">
        <f t="shared" ref="C56:E56" si="34">SUM(C57)</f>
        <v>308000</v>
      </c>
      <c r="D56" s="24">
        <f t="shared" si="34"/>
        <v>308000</v>
      </c>
      <c r="E56" s="24">
        <f t="shared" si="34"/>
        <v>308000</v>
      </c>
    </row>
    <row r="57" spans="1:5" ht="113.25" customHeight="1" x14ac:dyDescent="0.25">
      <c r="A57" s="22" t="s">
        <v>103</v>
      </c>
      <c r="B57" s="23" t="s">
        <v>55</v>
      </c>
      <c r="C57" s="24">
        <f t="shared" ref="C57:E57" si="35">C58</f>
        <v>308000</v>
      </c>
      <c r="D57" s="24">
        <f t="shared" si="35"/>
        <v>308000</v>
      </c>
      <c r="E57" s="24">
        <f t="shared" si="35"/>
        <v>308000</v>
      </c>
    </row>
    <row r="58" spans="1:5" ht="114" customHeight="1" x14ac:dyDescent="0.25">
      <c r="A58" s="22" t="s">
        <v>54</v>
      </c>
      <c r="B58" s="23" t="s">
        <v>55</v>
      </c>
      <c r="C58" s="24">
        <v>308000</v>
      </c>
      <c r="D58" s="25">
        <v>308000</v>
      </c>
      <c r="E58" s="25">
        <v>308000</v>
      </c>
    </row>
    <row r="59" spans="1:5" ht="114.75" customHeight="1" x14ac:dyDescent="0.25">
      <c r="A59" s="22" t="s">
        <v>104</v>
      </c>
      <c r="B59" s="23" t="s">
        <v>105</v>
      </c>
      <c r="C59" s="24">
        <f t="shared" ref="C59:E59" si="36">SUM(C60)</f>
        <v>1454000</v>
      </c>
      <c r="D59" s="24">
        <f t="shared" si="36"/>
        <v>1464000</v>
      </c>
      <c r="E59" s="24">
        <f t="shared" si="36"/>
        <v>1474000</v>
      </c>
    </row>
    <row r="60" spans="1:5" ht="97.5" customHeight="1" x14ac:dyDescent="0.25">
      <c r="A60" s="22" t="s">
        <v>106</v>
      </c>
      <c r="B60" s="23" t="s">
        <v>107</v>
      </c>
      <c r="C60" s="24">
        <f t="shared" ref="C60:E60" si="37">C61+C62</f>
        <v>1454000</v>
      </c>
      <c r="D60" s="24">
        <f t="shared" si="37"/>
        <v>1464000</v>
      </c>
      <c r="E60" s="24">
        <f t="shared" si="37"/>
        <v>1474000</v>
      </c>
    </row>
    <row r="61" spans="1:5" ht="94.5" customHeight="1" x14ac:dyDescent="0.25">
      <c r="A61" s="22" t="s">
        <v>32</v>
      </c>
      <c r="B61" s="23" t="s">
        <v>107</v>
      </c>
      <c r="C61" s="24">
        <v>1274000</v>
      </c>
      <c r="D61" s="25">
        <v>1274000</v>
      </c>
      <c r="E61" s="25">
        <v>1274000</v>
      </c>
    </row>
    <row r="62" spans="1:5" ht="96" customHeight="1" x14ac:dyDescent="0.25">
      <c r="A62" s="22" t="s">
        <v>173</v>
      </c>
      <c r="B62" s="23" t="s">
        <v>107</v>
      </c>
      <c r="C62" s="24">
        <v>180000</v>
      </c>
      <c r="D62" s="25">
        <v>190000</v>
      </c>
      <c r="E62" s="25">
        <v>200000</v>
      </c>
    </row>
    <row r="63" spans="1:5" ht="113.25" customHeight="1" x14ac:dyDescent="0.25">
      <c r="A63" s="22" t="s">
        <v>108</v>
      </c>
      <c r="B63" s="23" t="s">
        <v>109</v>
      </c>
      <c r="C63" s="24">
        <f t="shared" ref="C63:E63" si="38">SUM(C64)</f>
        <v>1440000</v>
      </c>
      <c r="D63" s="24">
        <f t="shared" si="38"/>
        <v>1440000</v>
      </c>
      <c r="E63" s="24">
        <f t="shared" si="38"/>
        <v>1440000</v>
      </c>
    </row>
    <row r="64" spans="1:5" ht="114" customHeight="1" x14ac:dyDescent="0.25">
      <c r="A64" s="22" t="s">
        <v>111</v>
      </c>
      <c r="B64" s="23" t="s">
        <v>112</v>
      </c>
      <c r="C64" s="24">
        <f t="shared" ref="C64:E64" si="39">SUM(C65)</f>
        <v>1440000</v>
      </c>
      <c r="D64" s="24">
        <f t="shared" si="39"/>
        <v>1440000</v>
      </c>
      <c r="E64" s="24">
        <f t="shared" si="39"/>
        <v>1440000</v>
      </c>
    </row>
    <row r="65" spans="1:5" ht="113.25" customHeight="1" x14ac:dyDescent="0.25">
      <c r="A65" s="22" t="s">
        <v>110</v>
      </c>
      <c r="B65" s="23" t="s">
        <v>113</v>
      </c>
      <c r="C65" s="24">
        <f t="shared" ref="C65:E65" si="40">SUM(C66)</f>
        <v>1440000</v>
      </c>
      <c r="D65" s="24">
        <f t="shared" si="40"/>
        <v>1440000</v>
      </c>
      <c r="E65" s="24">
        <f t="shared" si="40"/>
        <v>1440000</v>
      </c>
    </row>
    <row r="66" spans="1:5" ht="112.5" customHeight="1" x14ac:dyDescent="0.25">
      <c r="A66" s="22" t="s">
        <v>33</v>
      </c>
      <c r="B66" s="23" t="s">
        <v>113</v>
      </c>
      <c r="C66" s="24">
        <v>1440000</v>
      </c>
      <c r="D66" s="25">
        <v>1440000</v>
      </c>
      <c r="E66" s="25">
        <v>1440000</v>
      </c>
    </row>
    <row r="67" spans="1:5" ht="50.25" customHeight="1" x14ac:dyDescent="0.25">
      <c r="A67" s="26" t="s">
        <v>31</v>
      </c>
      <c r="B67" s="27" t="s">
        <v>142</v>
      </c>
      <c r="C67" s="21">
        <f t="shared" ref="C67:E67" si="41">SUM(C68+C73)</f>
        <v>1188000</v>
      </c>
      <c r="D67" s="21">
        <f t="shared" si="41"/>
        <v>1203000</v>
      </c>
      <c r="E67" s="21">
        <f t="shared" si="41"/>
        <v>1218000</v>
      </c>
    </row>
    <row r="68" spans="1:5" ht="18" customHeight="1" x14ac:dyDescent="0.25">
      <c r="A68" s="28" t="s">
        <v>114</v>
      </c>
      <c r="B68" s="29" t="s">
        <v>115</v>
      </c>
      <c r="C68" s="24">
        <f t="shared" ref="C68:E68" si="42">SUM(C69)</f>
        <v>340000</v>
      </c>
      <c r="D68" s="24">
        <f t="shared" si="42"/>
        <v>345000</v>
      </c>
      <c r="E68" s="24">
        <f t="shared" si="42"/>
        <v>350000</v>
      </c>
    </row>
    <row r="69" spans="1:5" ht="32.25" customHeight="1" x14ac:dyDescent="0.25">
      <c r="A69" s="28" t="s">
        <v>116</v>
      </c>
      <c r="B69" s="29" t="s">
        <v>117</v>
      </c>
      <c r="C69" s="24">
        <f t="shared" ref="C69:E69" si="43">SUM(C70)</f>
        <v>340000</v>
      </c>
      <c r="D69" s="24">
        <f t="shared" si="43"/>
        <v>345000</v>
      </c>
      <c r="E69" s="24">
        <f t="shared" si="43"/>
        <v>350000</v>
      </c>
    </row>
    <row r="70" spans="1:5" ht="49.5" customHeight="1" x14ac:dyDescent="0.25">
      <c r="A70" s="28" t="s">
        <v>119</v>
      </c>
      <c r="B70" s="29" t="s">
        <v>118</v>
      </c>
      <c r="C70" s="24">
        <f t="shared" ref="C70:E70" si="44">SUM(C71+C72)</f>
        <v>340000</v>
      </c>
      <c r="D70" s="24">
        <f t="shared" si="44"/>
        <v>345000</v>
      </c>
      <c r="E70" s="24">
        <f t="shared" si="44"/>
        <v>350000</v>
      </c>
    </row>
    <row r="71" spans="1:5" ht="63" x14ac:dyDescent="0.25">
      <c r="A71" s="28" t="s">
        <v>174</v>
      </c>
      <c r="B71" s="29" t="s">
        <v>42</v>
      </c>
      <c r="C71" s="24">
        <v>310000</v>
      </c>
      <c r="D71" s="25">
        <v>315000</v>
      </c>
      <c r="E71" s="25">
        <v>320000</v>
      </c>
    </row>
    <row r="72" spans="1:5" ht="66" customHeight="1" x14ac:dyDescent="0.25">
      <c r="A72" s="28" t="s">
        <v>40</v>
      </c>
      <c r="B72" s="29" t="s">
        <v>41</v>
      </c>
      <c r="C72" s="24">
        <v>30000</v>
      </c>
      <c r="D72" s="25">
        <v>30000</v>
      </c>
      <c r="E72" s="25">
        <v>30000</v>
      </c>
    </row>
    <row r="73" spans="1:5" ht="22.5" customHeight="1" x14ac:dyDescent="0.25">
      <c r="A73" s="28" t="s">
        <v>120</v>
      </c>
      <c r="B73" s="29" t="s">
        <v>121</v>
      </c>
      <c r="C73" s="24">
        <f t="shared" ref="C73:E73" si="45">C74+C77</f>
        <v>848000</v>
      </c>
      <c r="D73" s="24">
        <f t="shared" si="45"/>
        <v>858000</v>
      </c>
      <c r="E73" s="24">
        <f t="shared" si="45"/>
        <v>868000</v>
      </c>
    </row>
    <row r="74" spans="1:5" ht="48.75" customHeight="1" x14ac:dyDescent="0.25">
      <c r="A74" s="28" t="s">
        <v>122</v>
      </c>
      <c r="B74" s="29" t="s">
        <v>123</v>
      </c>
      <c r="C74" s="24">
        <f t="shared" ref="C74:E74" si="46">SUM(C75)</f>
        <v>660000</v>
      </c>
      <c r="D74" s="24">
        <f t="shared" si="46"/>
        <v>670000</v>
      </c>
      <c r="E74" s="24">
        <f t="shared" si="46"/>
        <v>680000</v>
      </c>
    </row>
    <row r="75" spans="1:5" ht="50.25" customHeight="1" x14ac:dyDescent="0.25">
      <c r="A75" s="28" t="s">
        <v>124</v>
      </c>
      <c r="B75" s="29" t="s">
        <v>43</v>
      </c>
      <c r="C75" s="24">
        <f t="shared" ref="C75:E75" si="47">SUM(C76)</f>
        <v>660000</v>
      </c>
      <c r="D75" s="24">
        <f t="shared" si="47"/>
        <v>670000</v>
      </c>
      <c r="E75" s="24">
        <f t="shared" si="47"/>
        <v>680000</v>
      </c>
    </row>
    <row r="76" spans="1:5" ht="48" customHeight="1" x14ac:dyDescent="0.25">
      <c r="A76" s="28" t="s">
        <v>175</v>
      </c>
      <c r="B76" s="29" t="s">
        <v>43</v>
      </c>
      <c r="C76" s="24">
        <v>660000</v>
      </c>
      <c r="D76" s="25">
        <v>670000</v>
      </c>
      <c r="E76" s="25">
        <v>680000</v>
      </c>
    </row>
    <row r="77" spans="1:5" ht="47.25" x14ac:dyDescent="0.25">
      <c r="A77" s="28" t="s">
        <v>38</v>
      </c>
      <c r="B77" s="29" t="s">
        <v>39</v>
      </c>
      <c r="C77" s="24">
        <v>188000</v>
      </c>
      <c r="D77" s="25">
        <v>188000</v>
      </c>
      <c r="E77" s="25">
        <v>188000</v>
      </c>
    </row>
    <row r="78" spans="1:5" ht="47.25" x14ac:dyDescent="0.25">
      <c r="A78" s="19" t="s">
        <v>20</v>
      </c>
      <c r="B78" s="20" t="s">
        <v>21</v>
      </c>
      <c r="C78" s="21">
        <f t="shared" ref="C78:E78" si="48">SUM(C79+C83)</f>
        <v>514999.93</v>
      </c>
      <c r="D78" s="21">
        <f t="shared" si="48"/>
        <v>514999.93</v>
      </c>
      <c r="E78" s="21">
        <f t="shared" si="48"/>
        <v>514999.93</v>
      </c>
    </row>
    <row r="79" spans="1:5" ht="114" customHeight="1" x14ac:dyDescent="0.25">
      <c r="A79" s="22" t="s">
        <v>125</v>
      </c>
      <c r="B79" s="23" t="s">
        <v>126</v>
      </c>
      <c r="C79" s="24">
        <f t="shared" ref="C79:E81" si="49">C80</f>
        <v>314999.93</v>
      </c>
      <c r="D79" s="24">
        <f t="shared" si="49"/>
        <v>314999.93</v>
      </c>
      <c r="E79" s="24">
        <f t="shared" si="49"/>
        <v>314999.93</v>
      </c>
    </row>
    <row r="80" spans="1:5" ht="142.5" customHeight="1" x14ac:dyDescent="0.25">
      <c r="A80" s="22" t="s">
        <v>143</v>
      </c>
      <c r="B80" s="23" t="s">
        <v>144</v>
      </c>
      <c r="C80" s="24">
        <f t="shared" si="49"/>
        <v>314999.93</v>
      </c>
      <c r="D80" s="24">
        <f t="shared" si="49"/>
        <v>314999.93</v>
      </c>
      <c r="E80" s="24">
        <f t="shared" si="49"/>
        <v>314999.93</v>
      </c>
    </row>
    <row r="81" spans="1:5" ht="129" customHeight="1" x14ac:dyDescent="0.25">
      <c r="A81" s="22" t="s">
        <v>145</v>
      </c>
      <c r="B81" s="23" t="s">
        <v>146</v>
      </c>
      <c r="C81" s="24">
        <f t="shared" si="49"/>
        <v>314999.93</v>
      </c>
      <c r="D81" s="24">
        <f t="shared" si="49"/>
        <v>314999.93</v>
      </c>
      <c r="E81" s="24">
        <f t="shared" si="49"/>
        <v>314999.93</v>
      </c>
    </row>
    <row r="82" spans="1:5" ht="129" customHeight="1" x14ac:dyDescent="0.25">
      <c r="A82" s="22" t="s">
        <v>147</v>
      </c>
      <c r="B82" s="23" t="s">
        <v>146</v>
      </c>
      <c r="C82" s="24">
        <v>314999.93</v>
      </c>
      <c r="D82" s="24">
        <v>314999.93</v>
      </c>
      <c r="E82" s="25">
        <v>314999.93</v>
      </c>
    </row>
    <row r="83" spans="1:5" ht="48.75" customHeight="1" x14ac:dyDescent="0.25">
      <c r="A83" s="22" t="s">
        <v>127</v>
      </c>
      <c r="B83" s="23" t="s">
        <v>128</v>
      </c>
      <c r="C83" s="24">
        <f t="shared" ref="C83:E83" si="50">SUM(C84)</f>
        <v>200000</v>
      </c>
      <c r="D83" s="24">
        <f t="shared" si="50"/>
        <v>200000</v>
      </c>
      <c r="E83" s="24">
        <f t="shared" si="50"/>
        <v>200000</v>
      </c>
    </row>
    <row r="84" spans="1:5" ht="48.75" customHeight="1" x14ac:dyDescent="0.25">
      <c r="A84" s="22" t="s">
        <v>129</v>
      </c>
      <c r="B84" s="23" t="s">
        <v>130</v>
      </c>
      <c r="C84" s="24">
        <f t="shared" ref="C84:E84" si="51">SUM(C85)</f>
        <v>200000</v>
      </c>
      <c r="D84" s="24">
        <f t="shared" si="51"/>
        <v>200000</v>
      </c>
      <c r="E84" s="24">
        <f t="shared" si="51"/>
        <v>200000</v>
      </c>
    </row>
    <row r="85" spans="1:5" ht="66.75" customHeight="1" x14ac:dyDescent="0.25">
      <c r="A85" s="22" t="s">
        <v>131</v>
      </c>
      <c r="B85" s="23" t="s">
        <v>132</v>
      </c>
      <c r="C85" s="24">
        <f t="shared" ref="C85:E85" si="52">SUM(C86)</f>
        <v>200000</v>
      </c>
      <c r="D85" s="24">
        <f t="shared" si="52"/>
        <v>200000</v>
      </c>
      <c r="E85" s="24">
        <f t="shared" si="52"/>
        <v>200000</v>
      </c>
    </row>
    <row r="86" spans="1:5" ht="63" x14ac:dyDescent="0.25">
      <c r="A86" s="22" t="s">
        <v>35</v>
      </c>
      <c r="B86" s="23" t="s">
        <v>22</v>
      </c>
      <c r="C86" s="24">
        <v>200000</v>
      </c>
      <c r="D86" s="25">
        <v>200000</v>
      </c>
      <c r="E86" s="25">
        <v>200000</v>
      </c>
    </row>
    <row r="87" spans="1:5" ht="15.75" x14ac:dyDescent="0.25">
      <c r="A87" s="19" t="s">
        <v>23</v>
      </c>
      <c r="B87" s="20" t="s">
        <v>24</v>
      </c>
      <c r="C87" s="21">
        <f t="shared" ref="C87:E87" si="53">C88</f>
        <v>107904551.05</v>
      </c>
      <c r="D87" s="21">
        <f t="shared" si="53"/>
        <v>77718720.489999995</v>
      </c>
      <c r="E87" s="21">
        <f t="shared" si="53"/>
        <v>57044344.719999999</v>
      </c>
    </row>
    <row r="88" spans="1:5" ht="51" customHeight="1" x14ac:dyDescent="0.25">
      <c r="A88" s="19" t="s">
        <v>25</v>
      </c>
      <c r="B88" s="20" t="s">
        <v>26</v>
      </c>
      <c r="C88" s="24">
        <f>C89+C96+C111+C115</f>
        <v>107904551.05</v>
      </c>
      <c r="D88" s="24">
        <f>D89+D96+D111+D115</f>
        <v>77718720.489999995</v>
      </c>
      <c r="E88" s="24">
        <f>E89+E96+E111+E115</f>
        <v>57044344.719999999</v>
      </c>
    </row>
    <row r="89" spans="1:5" ht="31.5" x14ac:dyDescent="0.25">
      <c r="A89" s="19" t="s">
        <v>49</v>
      </c>
      <c r="B89" s="20" t="s">
        <v>36</v>
      </c>
      <c r="C89" s="21">
        <f t="shared" ref="C89:E89" si="54">SUM(C90+C93)</f>
        <v>42169499.57</v>
      </c>
      <c r="D89" s="21">
        <f t="shared" si="54"/>
        <v>40961786.239999995</v>
      </c>
      <c r="E89" s="21">
        <f t="shared" si="54"/>
        <v>35541086.239999995</v>
      </c>
    </row>
    <row r="90" spans="1:5" ht="34.5" customHeight="1" x14ac:dyDescent="0.25">
      <c r="A90" s="22" t="s">
        <v>135</v>
      </c>
      <c r="B90" s="23" t="s">
        <v>136</v>
      </c>
      <c r="C90" s="24">
        <f t="shared" ref="C90:E90" si="55">SUM(C91)</f>
        <v>18016700</v>
      </c>
      <c r="D90" s="24">
        <f t="shared" si="55"/>
        <v>16998400</v>
      </c>
      <c r="E90" s="24">
        <f t="shared" si="55"/>
        <v>11577700</v>
      </c>
    </row>
    <row r="91" spans="1:5" ht="49.5" customHeight="1" x14ac:dyDescent="0.25">
      <c r="A91" s="22" t="s">
        <v>133</v>
      </c>
      <c r="B91" s="23" t="s">
        <v>134</v>
      </c>
      <c r="C91" s="24">
        <f t="shared" ref="C91:E91" si="56">SUM(C92)</f>
        <v>18016700</v>
      </c>
      <c r="D91" s="24">
        <f t="shared" si="56"/>
        <v>16998400</v>
      </c>
      <c r="E91" s="24">
        <f t="shared" si="56"/>
        <v>11577700</v>
      </c>
    </row>
    <row r="92" spans="1:5" ht="49.5" customHeight="1" x14ac:dyDescent="0.25">
      <c r="A92" s="22" t="s">
        <v>44</v>
      </c>
      <c r="B92" s="23" t="s">
        <v>57</v>
      </c>
      <c r="C92" s="24">
        <v>18016700</v>
      </c>
      <c r="D92" s="25">
        <v>16998400</v>
      </c>
      <c r="E92" s="25">
        <v>11577700</v>
      </c>
    </row>
    <row r="93" spans="1:5" ht="63" customHeight="1" x14ac:dyDescent="0.25">
      <c r="A93" s="22" t="s">
        <v>210</v>
      </c>
      <c r="B93" s="23" t="s">
        <v>211</v>
      </c>
      <c r="C93" s="24">
        <f t="shared" ref="C93:E93" si="57">C94</f>
        <v>24152799.57</v>
      </c>
      <c r="D93" s="24">
        <f t="shared" si="57"/>
        <v>23963386.239999998</v>
      </c>
      <c r="E93" s="24">
        <f t="shared" si="57"/>
        <v>23963386.239999998</v>
      </c>
    </row>
    <row r="94" spans="1:5" ht="71.25" customHeight="1" x14ac:dyDescent="0.25">
      <c r="A94" s="22" t="s">
        <v>212</v>
      </c>
      <c r="B94" s="23" t="s">
        <v>213</v>
      </c>
      <c r="C94" s="24">
        <f t="shared" ref="C94:E94" si="58">SUM(C95)</f>
        <v>24152799.57</v>
      </c>
      <c r="D94" s="24">
        <f t="shared" si="58"/>
        <v>23963386.239999998</v>
      </c>
      <c r="E94" s="24">
        <f t="shared" si="58"/>
        <v>23963386.239999998</v>
      </c>
    </row>
    <row r="95" spans="1:5" ht="68.25" customHeight="1" x14ac:dyDescent="0.25">
      <c r="A95" s="22" t="s">
        <v>215</v>
      </c>
      <c r="B95" s="23" t="s">
        <v>214</v>
      </c>
      <c r="C95" s="24">
        <v>24152799.57</v>
      </c>
      <c r="D95" s="25">
        <v>23963386.239999998</v>
      </c>
      <c r="E95" s="25">
        <v>23963386.239999998</v>
      </c>
    </row>
    <row r="96" spans="1:5" ht="47.25" x14ac:dyDescent="0.25">
      <c r="A96" s="19" t="s">
        <v>45</v>
      </c>
      <c r="B96" s="20" t="s">
        <v>27</v>
      </c>
      <c r="C96" s="21">
        <f>C97+C103+C108+C106+C100</f>
        <v>43005460.489999995</v>
      </c>
      <c r="D96" s="21">
        <f>D97+D103+D108+D106+D100</f>
        <v>20105815.240000002</v>
      </c>
      <c r="E96" s="21">
        <f>E97+E103+E108+E106+E100</f>
        <v>20107743.48</v>
      </c>
    </row>
    <row r="97" spans="1:5" ht="98.25" customHeight="1" x14ac:dyDescent="0.25">
      <c r="A97" s="22" t="s">
        <v>159</v>
      </c>
      <c r="B97" s="23" t="s">
        <v>161</v>
      </c>
      <c r="C97" s="24">
        <f t="shared" ref="C97:E98" si="59">C98</f>
        <v>19142706.559999999</v>
      </c>
      <c r="D97" s="30">
        <f t="shared" si="59"/>
        <v>19008780.510000002</v>
      </c>
      <c r="E97" s="30">
        <f t="shared" si="59"/>
        <v>19008780.510000002</v>
      </c>
    </row>
    <row r="98" spans="1:5" ht="96" customHeight="1" x14ac:dyDescent="0.25">
      <c r="A98" s="22" t="s">
        <v>160</v>
      </c>
      <c r="B98" s="23" t="s">
        <v>158</v>
      </c>
      <c r="C98" s="31">
        <f t="shared" si="59"/>
        <v>19142706.559999999</v>
      </c>
      <c r="D98" s="32">
        <f t="shared" si="59"/>
        <v>19008780.510000002</v>
      </c>
      <c r="E98" s="32">
        <f t="shared" si="59"/>
        <v>19008780.510000002</v>
      </c>
    </row>
    <row r="99" spans="1:5" ht="93" customHeight="1" x14ac:dyDescent="0.25">
      <c r="A99" s="22" t="s">
        <v>157</v>
      </c>
      <c r="B99" s="23" t="s">
        <v>158</v>
      </c>
      <c r="C99" s="31">
        <v>19142706.559999999</v>
      </c>
      <c r="D99" s="32">
        <v>19008780.510000002</v>
      </c>
      <c r="E99" s="33">
        <v>19008780.510000002</v>
      </c>
    </row>
    <row r="100" spans="1:5" ht="96.75" hidden="1" customHeight="1" x14ac:dyDescent="0.25">
      <c r="A100" s="22" t="s">
        <v>191</v>
      </c>
      <c r="B100" s="23" t="s">
        <v>192</v>
      </c>
      <c r="C100" s="31">
        <v>0</v>
      </c>
      <c r="D100" s="32">
        <v>0</v>
      </c>
      <c r="E100" s="33"/>
    </row>
    <row r="101" spans="1:5" ht="100.5" hidden="1" customHeight="1" x14ac:dyDescent="0.25">
      <c r="A101" s="22" t="s">
        <v>193</v>
      </c>
      <c r="B101" s="23" t="s">
        <v>190</v>
      </c>
      <c r="C101" s="31">
        <v>0</v>
      </c>
      <c r="D101" s="32">
        <v>0</v>
      </c>
      <c r="E101" s="33"/>
    </row>
    <row r="102" spans="1:5" ht="105" hidden="1" customHeight="1" x14ac:dyDescent="0.25">
      <c r="A102" s="22" t="s">
        <v>189</v>
      </c>
      <c r="B102" s="23" t="s">
        <v>190</v>
      </c>
      <c r="C102" s="31">
        <v>0</v>
      </c>
      <c r="D102" s="32">
        <v>0</v>
      </c>
      <c r="E102" s="33"/>
    </row>
    <row r="103" spans="1:5" ht="31.5" customHeight="1" x14ac:dyDescent="0.25">
      <c r="A103" s="22" t="s">
        <v>156</v>
      </c>
      <c r="B103" s="23" t="s">
        <v>155</v>
      </c>
      <c r="C103" s="24">
        <f t="shared" ref="C103:E104" si="60">C104</f>
        <v>61102.63</v>
      </c>
      <c r="D103" s="24">
        <f t="shared" si="60"/>
        <v>60721.73</v>
      </c>
      <c r="E103" s="24">
        <f t="shared" si="60"/>
        <v>62649.97</v>
      </c>
    </row>
    <row r="104" spans="1:5" ht="34.5" customHeight="1" x14ac:dyDescent="0.25">
      <c r="A104" s="22" t="s">
        <v>152</v>
      </c>
      <c r="B104" s="23" t="s">
        <v>153</v>
      </c>
      <c r="C104" s="24">
        <f t="shared" si="60"/>
        <v>61102.63</v>
      </c>
      <c r="D104" s="24">
        <f t="shared" si="60"/>
        <v>60721.73</v>
      </c>
      <c r="E104" s="24">
        <f t="shared" si="60"/>
        <v>62649.97</v>
      </c>
    </row>
    <row r="105" spans="1:5" ht="31.5" customHeight="1" x14ac:dyDescent="0.25">
      <c r="A105" s="22" t="s">
        <v>154</v>
      </c>
      <c r="B105" s="23" t="s">
        <v>153</v>
      </c>
      <c r="C105" s="24">
        <v>61102.63</v>
      </c>
      <c r="D105" s="25">
        <v>60721.73</v>
      </c>
      <c r="E105" s="25">
        <v>62649.97</v>
      </c>
    </row>
    <row r="106" spans="1:5" ht="61.5" customHeight="1" x14ac:dyDescent="0.25">
      <c r="A106" s="22" t="s">
        <v>183</v>
      </c>
      <c r="B106" s="23" t="s">
        <v>182</v>
      </c>
      <c r="C106" s="24">
        <f>C107</f>
        <v>13000000</v>
      </c>
      <c r="D106" s="24">
        <f t="shared" ref="D106:E106" si="61">D107</f>
        <v>0</v>
      </c>
      <c r="E106" s="24">
        <f t="shared" si="61"/>
        <v>0</v>
      </c>
    </row>
    <row r="107" spans="1:5" ht="66.75" customHeight="1" x14ac:dyDescent="0.25">
      <c r="A107" s="22" t="s">
        <v>180</v>
      </c>
      <c r="B107" s="23" t="s">
        <v>181</v>
      </c>
      <c r="C107" s="24">
        <v>13000000</v>
      </c>
      <c r="D107" s="25">
        <v>0</v>
      </c>
      <c r="E107" s="25">
        <v>0</v>
      </c>
    </row>
    <row r="108" spans="1:5" ht="18" customHeight="1" x14ac:dyDescent="0.25">
      <c r="A108" s="22" t="s">
        <v>56</v>
      </c>
      <c r="B108" s="23" t="s">
        <v>28</v>
      </c>
      <c r="C108" s="24">
        <f t="shared" ref="C108:E109" si="62">C109</f>
        <v>10801651.299999999</v>
      </c>
      <c r="D108" s="25">
        <f t="shared" si="62"/>
        <v>1036313</v>
      </c>
      <c r="E108" s="25">
        <f t="shared" si="62"/>
        <v>1036313</v>
      </c>
    </row>
    <row r="109" spans="1:5" ht="31.5" customHeight="1" x14ac:dyDescent="0.25">
      <c r="A109" s="22" t="s">
        <v>137</v>
      </c>
      <c r="B109" s="23" t="s">
        <v>138</v>
      </c>
      <c r="C109" s="24">
        <f t="shared" si="62"/>
        <v>10801651.299999999</v>
      </c>
      <c r="D109" s="25">
        <f t="shared" si="62"/>
        <v>1036313</v>
      </c>
      <c r="E109" s="25">
        <f t="shared" si="62"/>
        <v>1036313</v>
      </c>
    </row>
    <row r="110" spans="1:5" ht="31.5" x14ac:dyDescent="0.25">
      <c r="A110" s="22" t="s">
        <v>47</v>
      </c>
      <c r="B110" s="23" t="s">
        <v>29</v>
      </c>
      <c r="C110" s="24">
        <f>1036313+2400000+3025173.3+3066105.64+280000+994059.36</f>
        <v>10801651.299999999</v>
      </c>
      <c r="D110" s="25">
        <f>1036313</f>
        <v>1036313</v>
      </c>
      <c r="E110" s="25">
        <v>1036313</v>
      </c>
    </row>
    <row r="111" spans="1:5" ht="31.5" x14ac:dyDescent="0.25">
      <c r="A111" s="19" t="s">
        <v>46</v>
      </c>
      <c r="B111" s="20" t="s">
        <v>37</v>
      </c>
      <c r="C111" s="21">
        <f>C112</f>
        <v>1236615</v>
      </c>
      <c r="D111" s="21">
        <f>D112</f>
        <v>1348545</v>
      </c>
      <c r="E111" s="21">
        <f>E112</f>
        <v>1395515</v>
      </c>
    </row>
    <row r="112" spans="1:5" ht="63" x14ac:dyDescent="0.25">
      <c r="A112" s="22" t="s">
        <v>139</v>
      </c>
      <c r="B112" s="23" t="s">
        <v>151</v>
      </c>
      <c r="C112" s="24">
        <f t="shared" ref="C112:E113" si="63">C113</f>
        <v>1236615</v>
      </c>
      <c r="D112" s="24">
        <f t="shared" si="63"/>
        <v>1348545</v>
      </c>
      <c r="E112" s="24">
        <f t="shared" si="63"/>
        <v>1395515</v>
      </c>
    </row>
    <row r="113" spans="1:5" ht="66" customHeight="1" x14ac:dyDescent="0.25">
      <c r="A113" s="22" t="s">
        <v>140</v>
      </c>
      <c r="B113" s="23" t="s">
        <v>150</v>
      </c>
      <c r="C113" s="24">
        <f t="shared" si="63"/>
        <v>1236615</v>
      </c>
      <c r="D113" s="24">
        <f t="shared" si="63"/>
        <v>1348545</v>
      </c>
      <c r="E113" s="24">
        <f t="shared" si="63"/>
        <v>1395515</v>
      </c>
    </row>
    <row r="114" spans="1:5" ht="65.25" customHeight="1" x14ac:dyDescent="0.25">
      <c r="A114" s="22" t="s">
        <v>48</v>
      </c>
      <c r="B114" s="23" t="s">
        <v>150</v>
      </c>
      <c r="C114" s="24">
        <v>1236615</v>
      </c>
      <c r="D114" s="25">
        <v>1348545</v>
      </c>
      <c r="E114" s="25">
        <v>1395515</v>
      </c>
    </row>
    <row r="115" spans="1:5" ht="24" customHeight="1" x14ac:dyDescent="0.25">
      <c r="A115" s="19" t="s">
        <v>194</v>
      </c>
      <c r="B115" s="20" t="s">
        <v>195</v>
      </c>
      <c r="C115" s="21">
        <f t="shared" ref="C115:D117" si="64">C116</f>
        <v>21492975.989999998</v>
      </c>
      <c r="D115" s="21">
        <f t="shared" si="64"/>
        <v>15302574.01</v>
      </c>
      <c r="E115" s="33"/>
    </row>
    <row r="116" spans="1:5" ht="36" customHeight="1" x14ac:dyDescent="0.25">
      <c r="A116" s="22" t="s">
        <v>196</v>
      </c>
      <c r="B116" s="23" t="s">
        <v>197</v>
      </c>
      <c r="C116" s="24">
        <f t="shared" si="64"/>
        <v>21492975.989999998</v>
      </c>
      <c r="D116" s="24">
        <f t="shared" si="64"/>
        <v>15302574.01</v>
      </c>
      <c r="E116" s="33"/>
    </row>
    <row r="117" spans="1:5" ht="49.5" customHeight="1" x14ac:dyDescent="0.25">
      <c r="A117" s="22" t="s">
        <v>198</v>
      </c>
      <c r="B117" s="23" t="s">
        <v>199</v>
      </c>
      <c r="C117" s="24">
        <f t="shared" si="64"/>
        <v>21492975.989999998</v>
      </c>
      <c r="D117" s="24">
        <f t="shared" si="64"/>
        <v>15302574.01</v>
      </c>
      <c r="E117" s="33"/>
    </row>
    <row r="118" spans="1:5" ht="48.75" customHeight="1" x14ac:dyDescent="0.25">
      <c r="A118" s="22" t="s">
        <v>200</v>
      </c>
      <c r="B118" s="23" t="s">
        <v>199</v>
      </c>
      <c r="C118" s="24">
        <v>21492975.989999998</v>
      </c>
      <c r="D118" s="24">
        <v>15302574.01</v>
      </c>
      <c r="E118" s="34"/>
    </row>
    <row r="119" spans="1:5" ht="21.75" hidden="1" customHeight="1" x14ac:dyDescent="0.25">
      <c r="A119" s="19" t="s">
        <v>203</v>
      </c>
      <c r="B119" s="20" t="s">
        <v>204</v>
      </c>
      <c r="C119" s="21">
        <v>0</v>
      </c>
      <c r="D119" s="35">
        <v>0</v>
      </c>
      <c r="E119" s="33"/>
    </row>
    <row r="120" spans="1:5" ht="35.25" hidden="1" customHeight="1" x14ac:dyDescent="0.25">
      <c r="A120" s="22" t="s">
        <v>202</v>
      </c>
      <c r="B120" s="23" t="s">
        <v>201</v>
      </c>
      <c r="C120" s="24">
        <v>0</v>
      </c>
      <c r="D120" s="25">
        <v>0</v>
      </c>
      <c r="E120" s="33"/>
    </row>
    <row r="121" spans="1:5" ht="33.75" hidden="1" customHeight="1" x14ac:dyDescent="0.25">
      <c r="A121" s="36" t="s">
        <v>206</v>
      </c>
      <c r="B121" s="23" t="s">
        <v>201</v>
      </c>
      <c r="C121" s="24">
        <v>0</v>
      </c>
      <c r="D121" s="25">
        <v>0</v>
      </c>
      <c r="E121" s="33"/>
    </row>
    <row r="122" spans="1:5" ht="35.25" hidden="1" customHeight="1" x14ac:dyDescent="0.25">
      <c r="A122" s="36" t="s">
        <v>205</v>
      </c>
      <c r="B122" s="23" t="s">
        <v>201</v>
      </c>
      <c r="C122" s="24">
        <v>0</v>
      </c>
      <c r="D122" s="25">
        <v>0</v>
      </c>
      <c r="E122" s="33"/>
    </row>
    <row r="123" spans="1:5" ht="81" hidden="1" customHeight="1" x14ac:dyDescent="0.25">
      <c r="A123" s="19" t="s">
        <v>184</v>
      </c>
      <c r="B123" s="20" t="s">
        <v>185</v>
      </c>
      <c r="C123" s="24"/>
      <c r="D123" s="25"/>
      <c r="E123" s="33"/>
    </row>
    <row r="124" spans="1:5" ht="65.25" hidden="1" customHeight="1" x14ac:dyDescent="0.25">
      <c r="A124" s="22" t="s">
        <v>186</v>
      </c>
      <c r="B124" s="23" t="s">
        <v>187</v>
      </c>
      <c r="C124" s="24"/>
      <c r="D124" s="25"/>
      <c r="E124" s="33"/>
    </row>
    <row r="125" spans="1:5" ht="74.25" hidden="1" customHeight="1" x14ac:dyDescent="0.25">
      <c r="A125" s="22" t="s">
        <v>188</v>
      </c>
      <c r="B125" s="23" t="s">
        <v>187</v>
      </c>
      <c r="C125" s="24"/>
      <c r="D125" s="25"/>
      <c r="E125" s="33"/>
    </row>
    <row r="126" spans="1:5" ht="15.75" x14ac:dyDescent="0.25">
      <c r="A126" s="37" t="s">
        <v>30</v>
      </c>
      <c r="B126" s="38"/>
      <c r="C126" s="21">
        <f>SUM(C6+C87)</f>
        <v>243562300.98000002</v>
      </c>
      <c r="D126" s="21">
        <f>SUM(D6+D87)</f>
        <v>219782720.42000002</v>
      </c>
      <c r="E126" s="21">
        <f>SUM(E6+E87)</f>
        <v>205626394.65000001</v>
      </c>
    </row>
  </sheetData>
  <mergeCells count="5">
    <mergeCell ref="A126:B126"/>
    <mergeCell ref="A4:D4"/>
    <mergeCell ref="A2:E2"/>
    <mergeCell ref="C1:E1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Февраль</vt:lpstr>
      <vt:lpstr>Февраль!Область_печати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2025-02-27T12:01:00Z</dcterms:modified>
</cp:coreProperties>
</file>