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12D8F5A3-40BC-443A-B610-099147BBBC3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Февраль" sheetId="66" r:id="rId1"/>
  </sheets>
  <definedNames>
    <definedName name="_xlnm.Print_Area" localSheetId="0">Февраль!$A$1:$E$35</definedName>
  </definedNames>
  <calcPr calcId="191029"/>
</workbook>
</file>

<file path=xl/calcChain.xml><?xml version="1.0" encoding="utf-8"?>
<calcChain xmlns="http://schemas.openxmlformats.org/spreadsheetml/2006/main">
  <c r="C21" i="66" l="1"/>
  <c r="C10" i="66"/>
  <c r="C14" i="66"/>
  <c r="C13" i="66" s="1"/>
  <c r="C27" i="66"/>
  <c r="C20" i="66"/>
  <c r="C26" i="66"/>
  <c r="C25" i="66" s="1"/>
  <c r="C31" i="66"/>
  <c r="C30" i="66" s="1"/>
  <c r="C17" i="66"/>
  <c r="C15" i="66" s="1"/>
  <c r="C32" i="66"/>
  <c r="C18" i="66"/>
  <c r="C22" i="66"/>
  <c r="C19" i="66" s="1"/>
  <c r="E33" i="66"/>
  <c r="D33" i="66"/>
  <c r="C33" i="66"/>
  <c r="E30" i="66"/>
  <c r="D30" i="66"/>
  <c r="E28" i="66"/>
  <c r="D28" i="66"/>
  <c r="C28" i="66"/>
  <c r="E25" i="66"/>
  <c r="D25" i="66"/>
  <c r="E23" i="66"/>
  <c r="D23" i="66"/>
  <c r="C23" i="66"/>
  <c r="E19" i="66"/>
  <c r="D19" i="66"/>
  <c r="E15" i="66"/>
  <c r="D15" i="66"/>
  <c r="E13" i="66"/>
  <c r="D13" i="66"/>
  <c r="E11" i="66"/>
  <c r="D11" i="66"/>
  <c r="C11" i="66"/>
  <c r="E6" i="66"/>
  <c r="D6" i="66"/>
  <c r="C6" i="66"/>
  <c r="E35" i="66" l="1"/>
  <c r="D35" i="66"/>
  <c r="C35" i="66"/>
</calcChain>
</file>

<file path=xl/sharedStrings.xml><?xml version="1.0" encoding="utf-8"?>
<sst xmlns="http://schemas.openxmlformats.org/spreadsheetml/2006/main" count="66" uniqueCount="66">
  <si>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</si>
  <si>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</si>
  <si>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</si>
  <si>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</si>
  <si>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</si>
  <si>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</si>
  <si>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</si>
  <si>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</si>
  <si>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</si>
  <si>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</si>
  <si>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</si>
  <si>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</si>
  <si>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</si>
  <si>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</si>
  <si>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</si>
  <si>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</si>
  <si>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</si>
  <si>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</si>
  <si>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</si>
  <si>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</si>
  <si>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</si>
  <si>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</si>
  <si>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</si>
  <si>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</si>
  <si>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</si>
  <si>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</si>
  <si>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</si>
  <si>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</si>
  <si>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</si>
  <si>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</si>
  <si>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</si>
  <si>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</si>
  <si>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</si>
  <si>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</si>
  <si>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</si>
  <si>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</si>
  <si>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</si>
  <si>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</si>
  <si>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</si>
  <si>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</si>
  <si>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</si>
  <si>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</si>
  <si>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</si>
  <si>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</si>
  <si>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</si>
  <si>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</si>
  <si>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</si>
  <si>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</si>
  <si>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</si>
  <si>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</si>
  <si>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</si>
  <si>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</si>
  <si>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</si>
  <si>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Телевидение и радиовещание</t>
  </si>
  <si>
    <t>2025 год</t>
  </si>
  <si>
    <t>2026 год</t>
  </si>
  <si>
    <t>0406</t>
  </si>
  <si>
    <t>Водное хозяйство</t>
  </si>
  <si>
    <t>1102</t>
  </si>
  <si>
    <t>Массовый спорт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</si>
  <si>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2025 год и плановый период 2026 и 2027 годов</t>
  </si>
  <si>
    <t>2027 год</t>
  </si>
  <si>
    <t>0107</t>
  </si>
  <si>
    <t>Обеспечение проведения выборов и референдумов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</si>
  <si>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18.12.2024 № 50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и на плановый период 2026 и 2027 годов»   </t>
  </si>
  <si>
    <t>(в редакции решения Совета от 27.02.2025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</si>
</sst>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5A351-36E4-41E1-A6A6-5B74F639FC80}">
  <sheetPr>
    <tabColor theme="6" tint="-0.249977111117893"/>
    <pageSetUpPr fitToPage="1"/>
  </sheetPr>
  <dimension ref="A1:E40"/>
  <sheetViews>
    <sheetView tabSelected="1" view="pageBreakPreview" zoomScaleNormal="100" zoomScaleSheetLayoutView="100" workbookViewId="0">
      <selection activeCell="H7" sqref="H7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64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19.5" customHeight="1" x14ac:dyDescent="0.25">
      <c r="A3" s="9" t="s">
        <v>65</v>
      </c>
      <c r="B3" s="8"/>
      <c r="C3" s="8"/>
      <c r="D3" s="8"/>
      <c r="E3" s="8"/>
    </row>
    <row r="4" spans="1:5" ht="19.5" customHeight="1" x14ac:dyDescent="0.25">
      <c r="A4" s="10"/>
      <c r="B4" s="11"/>
      <c r="C4" s="11"/>
      <c r="D4" s="12" t="s">
        <v>49</v>
      </c>
      <c r="E4" s="12"/>
    </row>
    <row r="5" spans="1:5" ht="31.5" x14ac:dyDescent="0.25">
      <c r="A5" s="13" t="s">
        <v>48</v>
      </c>
      <c r="B5" s="14" t="s">
        <v>1</v>
      </c>
      <c r="C5" s="13" t="s">
        <v>54</v>
      </c>
      <c r="D5" s="15" t="s">
        <v>55</v>
      </c>
      <c r="E5" s="15" t="s">
        <v>61</v>
      </c>
    </row>
    <row r="6" spans="1:5" ht="18.75" customHeight="1" x14ac:dyDescent="0.25">
      <c r="A6" s="16" t="s">
        <v>2</v>
      </c>
      <c r="B6" s="17" t="s">
        <v>3</v>
      </c>
      <c r="C6" s="18">
        <f>SUM(C7:C10)</f>
        <v>50725296.809999995</v>
      </c>
      <c r="D6" s="18">
        <f t="shared" ref="D6:E6" si="0">SUM(D7:D10)</f>
        <v>53774002.109999999</v>
      </c>
      <c r="E6" s="18">
        <f t="shared" si="0"/>
        <v>50586316.07</v>
      </c>
    </row>
    <row r="7" spans="1:5" ht="48.75" customHeight="1" x14ac:dyDescent="0.25">
      <c r="A7" s="19" t="s">
        <v>0</v>
      </c>
      <c r="B7" s="20" t="s">
        <v>50</v>
      </c>
      <c r="C7" s="21">
        <v>1038810.73</v>
      </c>
      <c r="D7" s="21">
        <v>996836.73</v>
      </c>
      <c r="E7" s="21">
        <v>996836.73</v>
      </c>
    </row>
    <row r="8" spans="1:5" ht="15.75" x14ac:dyDescent="0.25">
      <c r="A8" s="19" t="s">
        <v>62</v>
      </c>
      <c r="B8" s="20" t="s">
        <v>63</v>
      </c>
      <c r="C8" s="21">
        <v>1700000</v>
      </c>
      <c r="D8" s="21">
        <v>0</v>
      </c>
      <c r="E8" s="21">
        <v>0</v>
      </c>
    </row>
    <row r="9" spans="1:5" ht="15.75" x14ac:dyDescent="0.25">
      <c r="A9" s="19" t="s">
        <v>4</v>
      </c>
      <c r="B9" s="20" t="s">
        <v>5</v>
      </c>
      <c r="C9" s="21">
        <v>500000</v>
      </c>
      <c r="D9" s="21">
        <v>500000</v>
      </c>
      <c r="E9" s="21">
        <v>500000</v>
      </c>
    </row>
    <row r="10" spans="1:5" ht="15.75" x14ac:dyDescent="0.25">
      <c r="A10" s="19" t="s">
        <v>6</v>
      </c>
      <c r="B10" s="20" t="s">
        <v>7</v>
      </c>
      <c r="C10" s="21">
        <f>40399287.36+1802.45+1079830.4+3539126+570000+160000+100000+1600000+36439.87</f>
        <v>47486486.079999998</v>
      </c>
      <c r="D10" s="22">
        <v>52277165.380000003</v>
      </c>
      <c r="E10" s="22">
        <v>49089479.340000004</v>
      </c>
    </row>
    <row r="11" spans="1:5" ht="19.5" customHeight="1" x14ac:dyDescent="0.25">
      <c r="A11" s="16" t="s">
        <v>42</v>
      </c>
      <c r="B11" s="17" t="s">
        <v>47</v>
      </c>
      <c r="C11" s="18">
        <f>SUM(C12)</f>
        <v>1236615</v>
      </c>
      <c r="D11" s="18">
        <f t="shared" ref="D11:E11" si="1">SUM(D12)</f>
        <v>1348545</v>
      </c>
      <c r="E11" s="18">
        <f t="shared" si="1"/>
        <v>1395515</v>
      </c>
    </row>
    <row r="12" spans="1:5" ht="19.5" customHeight="1" x14ac:dyDescent="0.25">
      <c r="A12" s="19" t="s">
        <v>43</v>
      </c>
      <c r="B12" s="20" t="s">
        <v>46</v>
      </c>
      <c r="C12" s="21">
        <v>1236615</v>
      </c>
      <c r="D12" s="21">
        <v>1348545</v>
      </c>
      <c r="E12" s="21">
        <v>1395515</v>
      </c>
    </row>
    <row r="13" spans="1:5" ht="30.75" customHeight="1" x14ac:dyDescent="0.25">
      <c r="A13" s="16" t="s">
        <v>27</v>
      </c>
      <c r="B13" s="17" t="s">
        <v>28</v>
      </c>
      <c r="C13" s="18">
        <f>SUM(C14)</f>
        <v>4426826.1099999994</v>
      </c>
      <c r="D13" s="18">
        <f t="shared" ref="D13:E13" si="2">SUM(D14)</f>
        <v>4509095.99</v>
      </c>
      <c r="E13" s="18">
        <f t="shared" si="2"/>
        <v>4509095.99</v>
      </c>
    </row>
    <row r="14" spans="1:5" ht="15.75" x14ac:dyDescent="0.25">
      <c r="A14" s="19" t="s">
        <v>29</v>
      </c>
      <c r="B14" s="20" t="s">
        <v>52</v>
      </c>
      <c r="C14" s="21">
        <f>4485574.76-22308.78-36439.87</f>
        <v>4426826.1099999994</v>
      </c>
      <c r="D14" s="21">
        <v>4509095.99</v>
      </c>
      <c r="E14" s="21">
        <v>4509095.99</v>
      </c>
    </row>
    <row r="15" spans="1:5" ht="15.75" x14ac:dyDescent="0.25">
      <c r="A15" s="16" t="s">
        <v>8</v>
      </c>
      <c r="B15" s="17" t="s">
        <v>9</v>
      </c>
      <c r="C15" s="18">
        <f>SUM(C16:C18)</f>
        <v>71554123.040000007</v>
      </c>
      <c r="D15" s="18">
        <f>SUM(D16:D18)</f>
        <v>57625731.530000001</v>
      </c>
      <c r="E15" s="18">
        <f>SUM(E16:E18)</f>
        <v>41977579.909999996</v>
      </c>
    </row>
    <row r="16" spans="1:5" ht="15.75" x14ac:dyDescent="0.25">
      <c r="A16" s="19" t="s">
        <v>10</v>
      </c>
      <c r="B16" s="20" t="s">
        <v>11</v>
      </c>
      <c r="C16" s="21">
        <v>150000</v>
      </c>
      <c r="D16" s="21">
        <v>150000</v>
      </c>
      <c r="E16" s="21">
        <v>150000</v>
      </c>
    </row>
    <row r="17" spans="1:5" ht="15.75" x14ac:dyDescent="0.25">
      <c r="A17" s="19" t="s">
        <v>56</v>
      </c>
      <c r="B17" s="20" t="s">
        <v>57</v>
      </c>
      <c r="C17" s="21">
        <f>110925+22308.78</f>
        <v>133233.78</v>
      </c>
      <c r="D17" s="21">
        <v>110925</v>
      </c>
      <c r="E17" s="21">
        <v>110925</v>
      </c>
    </row>
    <row r="18" spans="1:5" ht="15.75" x14ac:dyDescent="0.25">
      <c r="A18" s="19" t="s">
        <v>23</v>
      </c>
      <c r="B18" s="20" t="s">
        <v>24</v>
      </c>
      <c r="C18" s="21">
        <f>68494826.04+15693.62+2760369.6</f>
        <v>71270889.260000005</v>
      </c>
      <c r="D18" s="22">
        <v>57364806.530000001</v>
      </c>
      <c r="E18" s="22">
        <v>41716654.909999996</v>
      </c>
    </row>
    <row r="19" spans="1:5" ht="15.75" x14ac:dyDescent="0.25">
      <c r="A19" s="16" t="s">
        <v>12</v>
      </c>
      <c r="B19" s="23" t="s">
        <v>25</v>
      </c>
      <c r="C19" s="18">
        <f>SUM(C20:C22)</f>
        <v>54776635.789999999</v>
      </c>
      <c r="D19" s="18">
        <f>SUM(D20:D22)</f>
        <v>31634115.759999998</v>
      </c>
      <c r="E19" s="18">
        <f>SUM(E20:E22)</f>
        <v>31634115.759999998</v>
      </c>
    </row>
    <row r="20" spans="1:5" ht="15.75" x14ac:dyDescent="0.25">
      <c r="A20" s="19" t="s">
        <v>30</v>
      </c>
      <c r="B20" s="24" t="s">
        <v>31</v>
      </c>
      <c r="C20" s="21">
        <f>6603833.54+450000-1537986.51+1537986.51</f>
        <v>7053833.54</v>
      </c>
      <c r="D20" s="21">
        <v>6503833.54</v>
      </c>
      <c r="E20" s="21">
        <v>6503833.54</v>
      </c>
    </row>
    <row r="21" spans="1:5" ht="15.75" x14ac:dyDescent="0.25">
      <c r="A21" s="19" t="s">
        <v>13</v>
      </c>
      <c r="B21" s="24" t="s">
        <v>26</v>
      </c>
      <c r="C21" s="21">
        <f>10877899.57+41388</f>
        <v>10919287.57</v>
      </c>
      <c r="D21" s="22">
        <v>4466027</v>
      </c>
      <c r="E21" s="22">
        <v>4466027</v>
      </c>
    </row>
    <row r="22" spans="1:5" ht="16.5" customHeight="1" x14ac:dyDescent="0.25">
      <c r="A22" s="19" t="s">
        <v>33</v>
      </c>
      <c r="B22" s="20" t="s">
        <v>32</v>
      </c>
      <c r="C22" s="21">
        <f>20965834.17+994059.36+305634.64+13000000+1537986.51</f>
        <v>36803514.68</v>
      </c>
      <c r="D22" s="21">
        <v>20664255.219999999</v>
      </c>
      <c r="E22" s="21">
        <v>20664255.219999999</v>
      </c>
    </row>
    <row r="23" spans="1:5" ht="15.75" x14ac:dyDescent="0.25">
      <c r="A23" s="16" t="s">
        <v>14</v>
      </c>
      <c r="B23" s="17" t="s">
        <v>15</v>
      </c>
      <c r="C23" s="18">
        <f>SUM(C24:C24)</f>
        <v>415800</v>
      </c>
      <c r="D23" s="18">
        <f t="shared" ref="D23:E23" si="3">SUM(D24:D24)</f>
        <v>415800</v>
      </c>
      <c r="E23" s="18">
        <f t="shared" si="3"/>
        <v>415800</v>
      </c>
    </row>
    <row r="24" spans="1:5" ht="15.75" x14ac:dyDescent="0.25">
      <c r="A24" s="19" t="s">
        <v>16</v>
      </c>
      <c r="B24" s="20" t="s">
        <v>51</v>
      </c>
      <c r="C24" s="21">
        <v>415800</v>
      </c>
      <c r="D24" s="21">
        <v>415800</v>
      </c>
      <c r="E24" s="21">
        <v>415800</v>
      </c>
    </row>
    <row r="25" spans="1:5" ht="15.75" x14ac:dyDescent="0.25">
      <c r="A25" s="16" t="s">
        <v>34</v>
      </c>
      <c r="B25" s="17" t="s">
        <v>36</v>
      </c>
      <c r="C25" s="18">
        <f>C26+C27</f>
        <v>57672614.039999999</v>
      </c>
      <c r="D25" s="18">
        <f t="shared" ref="D25:E25" si="4">D26+D27</f>
        <v>50575567.18</v>
      </c>
      <c r="E25" s="18">
        <f t="shared" si="4"/>
        <v>50577596.909999996</v>
      </c>
    </row>
    <row r="26" spans="1:5" ht="15.75" x14ac:dyDescent="0.25">
      <c r="A26" s="19" t="s">
        <v>35</v>
      </c>
      <c r="B26" s="20" t="s">
        <v>37</v>
      </c>
      <c r="C26" s="21">
        <f>49490416.21+419236.94+39804.13+180802.4-46846.68</f>
        <v>50083413</v>
      </c>
      <c r="D26" s="22">
        <v>42801366.140000001</v>
      </c>
      <c r="E26" s="22">
        <v>42803395.869999997</v>
      </c>
    </row>
    <row r="27" spans="1:5" ht="15.75" x14ac:dyDescent="0.25">
      <c r="A27" s="19" t="s">
        <v>38</v>
      </c>
      <c r="B27" s="20" t="s">
        <v>39</v>
      </c>
      <c r="C27" s="21">
        <f>7774201.04-185000</f>
        <v>7589201.04</v>
      </c>
      <c r="D27" s="21">
        <v>7774201.04</v>
      </c>
      <c r="E27" s="21">
        <v>7774201.04</v>
      </c>
    </row>
    <row r="28" spans="1:5" ht="15.75" x14ac:dyDescent="0.25">
      <c r="A28" s="16">
        <v>1000</v>
      </c>
      <c r="B28" s="17" t="s">
        <v>17</v>
      </c>
      <c r="C28" s="18">
        <f>SUM(C29:C29)</f>
        <v>134924.57</v>
      </c>
      <c r="D28" s="18">
        <f>SUM(D29:D29)</f>
        <v>134924.57</v>
      </c>
      <c r="E28" s="18">
        <f>SUM(E29:E29)</f>
        <v>134924.57</v>
      </c>
    </row>
    <row r="29" spans="1:5" ht="15.75" x14ac:dyDescent="0.25">
      <c r="A29" s="19">
        <v>1001</v>
      </c>
      <c r="B29" s="20" t="s">
        <v>18</v>
      </c>
      <c r="C29" s="21">
        <v>134924.57</v>
      </c>
      <c r="D29" s="21">
        <v>134924.57</v>
      </c>
      <c r="E29" s="21">
        <v>134924.57</v>
      </c>
    </row>
    <row r="30" spans="1:5" ht="15.75" x14ac:dyDescent="0.25">
      <c r="A30" s="19" t="s">
        <v>40</v>
      </c>
      <c r="B30" s="17" t="s">
        <v>44</v>
      </c>
      <c r="C30" s="18">
        <f>C31+C32</f>
        <v>14565820.500000002</v>
      </c>
      <c r="D30" s="18">
        <f t="shared" ref="D30:E30" si="5">D31+D32</f>
        <v>13089096.07</v>
      </c>
      <c r="E30" s="18">
        <f t="shared" si="5"/>
        <v>13089096.07</v>
      </c>
    </row>
    <row r="31" spans="1:5" ht="15.75" x14ac:dyDescent="0.25">
      <c r="A31" s="19" t="s">
        <v>41</v>
      </c>
      <c r="B31" s="20" t="s">
        <v>45</v>
      </c>
      <c r="C31" s="21">
        <f>12389096.07+277136.38+1178000</f>
        <v>13844232.450000001</v>
      </c>
      <c r="D31" s="21">
        <v>12389096.07</v>
      </c>
      <c r="E31" s="21">
        <v>12389096.07</v>
      </c>
    </row>
    <row r="32" spans="1:5" ht="15.75" x14ac:dyDescent="0.25">
      <c r="A32" s="19" t="s">
        <v>58</v>
      </c>
      <c r="B32" s="20" t="s">
        <v>59</v>
      </c>
      <c r="C32" s="21">
        <f>700000+21588.05</f>
        <v>721588.05</v>
      </c>
      <c r="D32" s="21">
        <v>700000</v>
      </c>
      <c r="E32" s="21">
        <v>700000</v>
      </c>
    </row>
    <row r="33" spans="1:5" ht="15.75" x14ac:dyDescent="0.25">
      <c r="A33" s="16" t="s">
        <v>19</v>
      </c>
      <c r="B33" s="17" t="s">
        <v>20</v>
      </c>
      <c r="C33" s="18">
        <f>SUM(C34)</f>
        <v>2100197.56</v>
      </c>
      <c r="D33" s="18">
        <f t="shared" ref="D33:E33" si="6">SUM(D34)</f>
        <v>2100197.56</v>
      </c>
      <c r="E33" s="18">
        <f t="shared" si="6"/>
        <v>2100197.56</v>
      </c>
    </row>
    <row r="34" spans="1:5" ht="18" customHeight="1" x14ac:dyDescent="0.25">
      <c r="A34" s="19" t="s">
        <v>21</v>
      </c>
      <c r="B34" s="20" t="s">
        <v>53</v>
      </c>
      <c r="C34" s="21">
        <v>2100197.56</v>
      </c>
      <c r="D34" s="21">
        <v>2100197.56</v>
      </c>
      <c r="E34" s="21">
        <v>2100197.56</v>
      </c>
    </row>
    <row r="35" spans="1:5" ht="21" customHeight="1" x14ac:dyDescent="0.25">
      <c r="A35" s="25"/>
      <c r="B35" s="26" t="s">
        <v>22</v>
      </c>
      <c r="C35" s="18">
        <f>C6+C11+C13+C15+C19+C23+C25+C28+C30+C33</f>
        <v>257608853.41999999</v>
      </c>
      <c r="D35" s="18">
        <f t="shared" ref="D35:E35" si="7">D6+D11+D13+D15+D19+D23+D25+D28+D30+D33</f>
        <v>215207075.76999998</v>
      </c>
      <c r="E35" s="18">
        <f t="shared" si="7"/>
        <v>196420237.83999997</v>
      </c>
    </row>
    <row r="37" spans="1:5" x14ac:dyDescent="0.25">
      <c r="C37" s="2"/>
      <c r="D37" s="2"/>
      <c r="E37" s="2"/>
    </row>
    <row r="38" spans="1:5" x14ac:dyDescent="0.25">
      <c r="C38" s="2"/>
      <c r="D38" s="2"/>
      <c r="E38" s="2"/>
    </row>
    <row r="40" spans="1:5" x14ac:dyDescent="0.25">
      <c r="C40" s="2"/>
      <c r="D40" s="2"/>
      <c r="E40" s="2"/>
    </row>
  </sheetData>
  <mergeCells count="4">
    <mergeCell ref="C1:E1"/>
    <mergeCell ref="A2:E2"/>
    <mergeCell ref="D4:E4"/>
    <mergeCell ref="A3:E3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2025-02-27T12:05:20Z</dcterms:modified>
</cp:coreProperties>
</file>